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ผลการปฏิบัติงานกองวิชาการ" sheetId="1" r:id="rId1"/>
    <sheet name="บรรยายทางวิชาการ" sheetId="2" r:id="rId2"/>
    <sheet name="เทียบแผนงานกับผลผลิต" sheetId="3" r:id="rId3"/>
  </sheets>
  <definedNames>
    <definedName name="_xlnm.Print_Area" localSheetId="2">'เทียบแผนงานกับผลผลิต'!$A$1:$E$96</definedName>
    <definedName name="_xlnm.Print_Area" localSheetId="1">'บรรยายทางวิชาการ'!$A$1:$P$140</definedName>
    <definedName name="_xlnm.Print_Area" localSheetId="0">'ผลการปฏิบัติงานกองวิชาการ'!$A$1:$U$302</definedName>
    <definedName name="_xlnm.Print_Titles" localSheetId="2">'เทียบแผนงานกับผลผลิต'!$4:$5</definedName>
    <definedName name="_xlnm.Print_Titles" localSheetId="1">'บรรยายทางวิชาการ'!$2:$3</definedName>
    <definedName name="_xlnm.Print_Titles" localSheetId="0">'ผลการปฏิบัติงานกองวิชาการ'!$3:$4</definedName>
  </definedNames>
  <calcPr fullCalcOnLoad="1"/>
</workbook>
</file>

<file path=xl/sharedStrings.xml><?xml version="1.0" encoding="utf-8"?>
<sst xmlns="http://schemas.openxmlformats.org/spreadsheetml/2006/main" count="1554" uniqueCount="374">
  <si>
    <t>กิจกรรม</t>
  </si>
  <si>
    <t>แผน/ผลการปฏิบัติงาน</t>
  </si>
  <si>
    <t>หน่วย</t>
  </si>
  <si>
    <t>นับ</t>
  </si>
  <si>
    <t>ลำดับ</t>
  </si>
  <si>
    <t>ที่</t>
  </si>
  <si>
    <t>กองธรรมศาสตร์และการเมือง</t>
  </si>
  <si>
    <t xml:space="preserve">   -  ค่าเบี้ยประชุม</t>
  </si>
  <si>
    <t xml:space="preserve">   -  เขียนคำอธิบาย</t>
  </si>
  <si>
    <t>พจนานุกรมศัพท์พระไตรปิฎก</t>
  </si>
  <si>
    <t>พจนานุกรมศัพท์ศึกษาศาสตร์</t>
  </si>
  <si>
    <t>พจนานุกรมศัพท์ปรัชญา</t>
  </si>
  <si>
    <t>สารานุกรมประวัติศาสตร์ไทย</t>
  </si>
  <si>
    <t>อักขรานุกรมภูมิศาสตร์ไทย</t>
  </si>
  <si>
    <t>กองศิลปกรรม</t>
  </si>
  <si>
    <t>พจนานุกรมฉบับนักเรียน</t>
  </si>
  <si>
    <t>กองวิทยาศาสตร์</t>
  </si>
  <si>
    <t>พจนานุกรมศัพท์ธรณีวิทยา</t>
  </si>
  <si>
    <t>พจนานุกรมศัพท์แพทยศาสตร์</t>
  </si>
  <si>
    <t>พจนานุกรมศัพท์คณิตศาสตร์</t>
  </si>
  <si>
    <t>พจนานุกรมศัพท์วิศวกรรมเครื่องกล</t>
  </si>
  <si>
    <t>อนุกรมวิธานพืช</t>
  </si>
  <si>
    <t>อนุกรมวิธานสัตว์</t>
  </si>
  <si>
    <t>คำ</t>
  </si>
  <si>
    <t>บาท</t>
  </si>
  <si>
    <t>พจนานุกรมศัพท์เศรษฐศาสตร์</t>
  </si>
  <si>
    <t>เรื่อง</t>
  </si>
  <si>
    <t>รวม</t>
  </si>
  <si>
    <t>สารานุกรมประวัติศาสตร์สากล ภูมิภาคยุโรป</t>
  </si>
  <si>
    <t>สารานุกรมประวัติศาสตร์สากล ภูมิภาคอเมริกา</t>
  </si>
  <si>
    <t>ปรับปรุงหลักเกณฑ์การทับศัพท์</t>
  </si>
  <si>
    <t>พจนานุกรมศัพท์กฎหมายไทย</t>
  </si>
  <si>
    <t>มี.ค. 48</t>
  </si>
  <si>
    <t>บรรยายทางวิชาการ</t>
  </si>
  <si>
    <t xml:space="preserve">   -  สำนักธรรมศาสตร์และการเมือง</t>
  </si>
  <si>
    <t xml:space="preserve">   -  สำนักวิทยาศาสตร์</t>
  </si>
  <si>
    <t xml:space="preserve">   -  สำนักศิลปกรรม</t>
  </si>
  <si>
    <t>ราย</t>
  </si>
  <si>
    <t>งานจัดพิมพ์</t>
  </si>
  <si>
    <t>เล่ม</t>
  </si>
  <si>
    <t>การบริการทางวิชาการ</t>
  </si>
  <si>
    <t>กรรมการวิชาการ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</si>
  <si>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</si>
  <si>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</si>
  <si>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</si>
  <si>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</si>
  <si>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</si>
  <si>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</si>
  <si>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</si>
  <si>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</si>
  <si>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</si>
  <si>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</si>
  <si>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</si>
  <si>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</si>
  <si>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</si>
  <si>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</si>
  <si>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</si>
  <si>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</si>
  <si>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</si>
  <si>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</si>
  <si>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</si>
  <si>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</si>
  <si>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</si>
  <si>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</si>
  <si>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</si>
  <si>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</si>
  <si>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</si>
  <si>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</si>
  <si>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</si>
  <si>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</si>
  <si>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</si>
  <si>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</si>
  <si>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</si>
  <si>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</si>
  <si>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</si>
  <si>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</si>
  <si>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</si>
  <si>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</si>
  <si>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</si>
  <si>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</si>
  <si>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</si>
  <si>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</si>
  <si>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</si>
  <si>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 xml:space="preserve">   -  บัญญัติศัพท์พร้อมคำอธิบาย</t>
  </si>
  <si>
    <t>คน</t>
  </si>
  <si>
    <t>3.2 การบริการทางเว็บไซต์</t>
  </si>
  <si>
    <t>3.1 ตอบคำถามทางวิชาการ</t>
  </si>
  <si>
    <t xml:space="preserve">   - สำนักธรรมศาสตร์และการเมือง</t>
  </si>
  <si>
    <t xml:space="preserve">   - สำนักวิทยาศาสตร์</t>
  </si>
  <si>
    <t xml:space="preserve">   - สำนักศิลปกรรม</t>
  </si>
  <si>
    <t>1.45</t>
  </si>
  <si>
    <t xml:space="preserve">บาท </t>
  </si>
  <si>
    <t>พจนานุกรมศัพท์สิ่งแวดล้อม</t>
  </si>
  <si>
    <t>พจนานุกรมศัพท์เทคโนโลยีทางภาพ</t>
  </si>
  <si>
    <t xml:space="preserve">   -  จัดทำคำอธิบายศัพท์</t>
  </si>
  <si>
    <t>1.46</t>
  </si>
  <si>
    <t>1.47</t>
  </si>
  <si>
    <t>1.48</t>
  </si>
  <si>
    <t>พจนานุกรมภาษาไทยปัจจุบัน</t>
  </si>
  <si>
    <t>1.49</t>
  </si>
  <si>
    <t>งานส่งเสริมและเผยแพร่การใช้ภาษาไทย</t>
  </si>
  <si>
    <t>1.50</t>
  </si>
  <si>
    <t>พจนานุกรมศัพท์พลังงาน</t>
  </si>
  <si>
    <t>1.51</t>
  </si>
  <si>
    <t>การฝึกอบรมเพื่อพัฒนาศักยภาพของบุคลากร</t>
  </si>
  <si>
    <t>ปาฐกถาวิชาการ การสัมมนาและฝึกอบรม</t>
  </si>
  <si>
    <t xml:space="preserve">   - ค่าเบี้ยประชุม</t>
  </si>
  <si>
    <t>พจนานุกรมศัพท์ประชากรศาสตร์</t>
  </si>
  <si>
    <t>1.53</t>
  </si>
  <si>
    <t>พจนานุกรมศัพท์วิศวกรรมโยธา</t>
  </si>
  <si>
    <t>1.54</t>
  </si>
  <si>
    <t xml:space="preserve">   -  ชำระ/ทบทวน</t>
  </si>
  <si>
    <t>พจนานุกรมศัพท์วิศกรรมอุตสาหการ</t>
  </si>
  <si>
    <t>พจนานุกรม ฉบับราชบัณฑิตยสถาน</t>
  </si>
  <si>
    <t>1.52</t>
  </si>
  <si>
    <t>สารานุกรมไทย</t>
  </si>
  <si>
    <t>พจนานุกรมศัพท์พฤกษศาสตร์</t>
  </si>
  <si>
    <t>พจนานุกรมศัพท์วิทยาศาสตร์</t>
  </si>
  <si>
    <t>พจนานุกรมโบราณศัพท์</t>
  </si>
  <si>
    <t>คำ/เรื่อง</t>
  </si>
  <si>
    <t>พจนานุกรมชื่อภูมิศาสตร์สากล</t>
  </si>
  <si>
    <t>สารานุกรมศัพท์จิตวิทยา</t>
  </si>
  <si>
    <t>บัญญัติศัพท์นิติศาสตร์</t>
  </si>
  <si>
    <t>1.55</t>
  </si>
  <si>
    <t>คณะกรรมการจัดทำนโยบายภาษาแห่งชาติ</t>
  </si>
  <si>
    <t>1.56</t>
  </si>
  <si>
    <t>คณะกรรมการอำนวยการจัดทำเกณฑ์มาตรฐานความรู้</t>
  </si>
  <si>
    <t>1.57</t>
  </si>
  <si>
    <t>1.58</t>
  </si>
  <si>
    <t>ทักษะการฟัง พูด อ่าน เขียน ภาษาไทย</t>
  </si>
  <si>
    <t>1.59</t>
  </si>
  <si>
    <t>1.60</t>
  </si>
  <si>
    <t>คณะกรรมการนโยบายภาษาแห่งชาติ</t>
  </si>
  <si>
    <t>1.61</t>
  </si>
  <si>
    <t>1.62</t>
  </si>
  <si>
    <t>พจนานุกรมศัพท์บริหารธุรกิจ</t>
  </si>
  <si>
    <t>1.63</t>
  </si>
  <si>
    <t>1.64</t>
  </si>
  <si>
    <t>ผลการปฏิบัติงานของราชบัณฑิตยสถาน ประจำปีงบประมาณ พ.ศ. 2552</t>
  </si>
  <si>
    <t>ต.ค. 51</t>
  </si>
  <si>
    <t>พ.ย. 51</t>
  </si>
  <si>
    <t>ธ.ค. 51</t>
  </si>
  <si>
    <t>ม.ค. 52</t>
  </si>
  <si>
    <t>ก.พ. 52</t>
  </si>
  <si>
    <t>มิ.ย. 52</t>
  </si>
  <si>
    <t>พ.ค. 52</t>
  </si>
  <si>
    <t>เม.ย. 52</t>
  </si>
  <si>
    <t>มี.ค. 52</t>
  </si>
  <si>
    <t>ก.ค. 52</t>
  </si>
  <si>
    <t>ส.ค. 52</t>
  </si>
  <si>
    <t>ก.ย. 52</t>
  </si>
  <si>
    <t xml:space="preserve">   -  ชำระศัพท์</t>
  </si>
  <si>
    <t xml:space="preserve">   -  จัดทำคำอธิบาย</t>
  </si>
  <si>
    <t>หลักเกณฑ์เกี่ยวกับการใช้ภาษาไทย</t>
  </si>
  <si>
    <t xml:space="preserve">   -  ทบทวนหลักเกณฑ์การใช้เครื่องหมายวรรคตอน</t>
  </si>
  <si>
    <t xml:space="preserve">      เพื่อจัดพิมพ์และพิจารณาปัญหาการใช้หลักเกณฑ์</t>
  </si>
  <si>
    <t>หลักเกณฑ์เกี่ยวกับการใช้ราชาศัพท์(พจนานุกรมราชาศัพท์)</t>
  </si>
  <si>
    <t xml:space="preserve">   -  จัดทำและรับรองคำอธิบายศัพท์</t>
  </si>
  <si>
    <t xml:space="preserve">   -  จัดทำคำอธิบายปัญหาและทบทวนเพื่อจัดพิมพ์</t>
  </si>
  <si>
    <t xml:space="preserve">   -  จัดทำและทบทวนคำอธิบายเพื่อจัดพิมพ์</t>
  </si>
  <si>
    <t xml:space="preserve">   -  ปรับปรุงภาษาเยอรมัน</t>
  </si>
  <si>
    <t>จัดทำหลักเกณฑ์การทับศัพท์ภาษาเกาหลี</t>
  </si>
  <si>
    <t xml:space="preserve">   -  จัดทำหลักเกณฑ์</t>
  </si>
  <si>
    <t>จัดทำหลักเกณฑ์การทับศัพท์ภาษาเวียดนาม</t>
  </si>
  <si>
    <t xml:space="preserve">   -  จัดทำกรอบนโยบายภาษาแห่งชาติและพิจารณาร่าง</t>
  </si>
  <si>
    <t xml:space="preserve">      นโยบาย</t>
  </si>
  <si>
    <t xml:space="preserve">   -  จัดทำร่างยโยบายภาษาแห่งชาติของกลุ่ม ๗ กลุ่ม</t>
  </si>
  <si>
    <t xml:space="preserve">   -  กำหนดแนวทางการจัดสอบวัดเกณฑ์มาตรฐาน</t>
  </si>
  <si>
    <t xml:space="preserve">      ความรู้ด้านภาษาไทย</t>
  </si>
  <si>
    <t>คณะกรรมการจัดทำเกณฑ์มาตรฐานวัดความรู้และพัฒนา</t>
  </si>
  <si>
    <t>และครูทั่วไปตามเกณฑ์ ๕ ชุด</t>
  </si>
  <si>
    <t>คณะกรรมการจัดทำหลักเกณฑ์การถอดอักษรไทน้อย</t>
  </si>
  <si>
    <t>เป็นอักษรโรมัน</t>
  </si>
  <si>
    <t>พจนานุกรมศัพท์ภาษาศาสตร์ทั่วไป</t>
  </si>
  <si>
    <t>พจนานุกรมศัพท์ภาษาศาสตร์ประยุกต์</t>
  </si>
  <si>
    <t xml:space="preserve">   -  ทบทวนเพื่อจัดพิมพ์</t>
  </si>
  <si>
    <t>พจนานุกรมศัพท์วรรณคดีไทย</t>
  </si>
  <si>
    <t xml:space="preserve">   -  จัดทำคำอธิบายศัพท์เรื่องนันโทปนันทสูตร</t>
  </si>
  <si>
    <t>สารานุกรมวรรณคดีไทย</t>
  </si>
  <si>
    <t>สารานุกรมวรรณกรรมไทยสมัยใหม่</t>
  </si>
  <si>
    <t>พจนานุกรมศัพท์วรรณกรรม</t>
  </si>
  <si>
    <t>พจนานุกรมศัพท์วรรณกรรมท้องถิ่นไทย ภาคอีสาน</t>
  </si>
  <si>
    <t>พจนานุกรมศัพท์วรรณกรรมท้องถิ่นไทย ภาคเหนือ</t>
  </si>
  <si>
    <t xml:space="preserve">   -  ชำระและทบทวนเพื่อจัดพิมพ์ </t>
  </si>
  <si>
    <t>พจนานุกรมศัพท์วรรณกรรมท้องถิ่นไทย ภาคใต้</t>
  </si>
  <si>
    <t xml:space="preserve">   -  พิจารณาและทบทวนเพื่อจัดพิมพ์ </t>
  </si>
  <si>
    <t>พจนานุกรมศัพท์สถาปัตยกรรมศาสตร์</t>
  </si>
  <si>
    <t xml:space="preserve">   -  จัดทำคำอธิบายและทบทวนเพื่อจัดพิมพ์</t>
  </si>
  <si>
    <t>พจนานุกรมศัพท์ดนตรีสากล</t>
  </si>
  <si>
    <t>พจนานุกรมศัพท์ศิลปะ</t>
  </si>
  <si>
    <t>พจนานุกรมศัพท์ผังเมือง</t>
  </si>
  <si>
    <t>1.65</t>
  </si>
  <si>
    <t>สารานุกรมศัพท์ดนตรีไทย (ภาคโน้ตเพลงไทย)</t>
  </si>
  <si>
    <t xml:space="preserve">   -  จัดทำโน้ตเพลงไทย</t>
  </si>
  <si>
    <t>1.66</t>
  </si>
  <si>
    <t>1.67</t>
  </si>
  <si>
    <t>สารานุกรมศัพท์ดนตรีไทย (ภาคระบำรำฟ้อน)</t>
  </si>
  <si>
    <t>คณะกรรมการดำเนินงานด้านวิชาการเพื่อส่งเสริมและ</t>
  </si>
  <si>
    <t>เผยแพร่การใช้ภาษาไทย</t>
  </si>
  <si>
    <t xml:space="preserve">   -  จัดทำบทวิทยุ</t>
  </si>
  <si>
    <t xml:space="preserve">   -  บัญญัติศัพท์/ชำระ/ทบทวน</t>
  </si>
  <si>
    <t xml:space="preserve">   -  บัญญัติศัพท์/ชำระ</t>
  </si>
  <si>
    <t xml:space="preserve">   -   บัญญัติศัพท์พร้อมเขียนคำอธิบาย</t>
  </si>
  <si>
    <t>-</t>
  </si>
  <si>
    <t xml:space="preserve">   - บัญญัติศัพท์พร้อมเขียนคำอธิบาย</t>
  </si>
  <si>
    <t>สารานุกรมองค์ความรู้ในสาส์นสมเด็จ</t>
  </si>
  <si>
    <t xml:space="preserve">   - เขียนคำอธิบาย/ชำระ</t>
  </si>
  <si>
    <t>พจนานุกรมศัพท์โบราณคดีสากล</t>
  </si>
  <si>
    <t>พจนานุกรมศัพท์สัตววิทยา</t>
  </si>
  <si>
    <t xml:space="preserve">   -  บัญญัติศัพท์พร้อมจัดทำคำอธิบาย</t>
  </si>
  <si>
    <t>พจนานุกรมศัพท์ปิโตรเคมี</t>
  </si>
  <si>
    <t xml:space="preserve">   -  บัญญัติศัพท์พร้อมจัดทำคำอธิบายศัพท์</t>
  </si>
  <si>
    <t>พจนานุกรมศัพท์พอลิเมอร์</t>
  </si>
  <si>
    <t xml:space="preserve">   -  ทบทวนและแก้ไขเพิ่มเติม</t>
  </si>
  <si>
    <t>1.68</t>
  </si>
  <si>
    <t>คณะกรรมการดำเนินงานคัดเลือกผู้ใช้ภาษาไทยดีเด่น</t>
  </si>
  <si>
    <t xml:space="preserve">   -  รับสมัครนักแสดงเข้าคัดเลือกเป็นผู้ใช้ภาษาไทย</t>
  </si>
  <si>
    <t>ดีเด่น และนักเรียนเข้าแข่งขันทักษะการใช้ภาษาไทย</t>
  </si>
  <si>
    <t>คณะกรรมการเฉพาะกิจ</t>
  </si>
  <si>
    <t>1.69</t>
  </si>
  <si>
    <t xml:space="preserve">   -  จัดทำบทโทรทัศน์</t>
  </si>
  <si>
    <t xml:space="preserve">   -  เขียนคำอธิบาย </t>
  </si>
  <si>
    <t>พจนานุกรมศัพท์คอมพิวเตอร์และเทคโนโลยีสารสนเทศ</t>
  </si>
  <si>
    <t>พจนานุกรมศัพท์ดาราศาสตร์</t>
  </si>
  <si>
    <t>พจนานุกรมศัพท์ปฐพีศาสตร์</t>
  </si>
  <si>
    <t>พจนานุกรมศัพท์ฟิสิกส์</t>
  </si>
  <si>
    <t>พจนานุกรมศัพท์สถิติศาสตร์</t>
  </si>
  <si>
    <t>พจนานุกรมศัพท์สารและผลิตภัณฑ์จากธรรมชาติ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</si>
  <si>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</si>
  <si>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</si>
  <si>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</si>
  <si>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</si>
  <si>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</si>
  <si>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</si>
  <si>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</si>
  <si>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</si>
  <si>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</si>
  <si>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</si>
  <si>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ชำระและศึกษากฎหมายไทยโบราณ</t>
  </si>
  <si>
    <t xml:space="preserve">   -  พิจารณาผลงานของนักแสดงประเภทนักแสดงนำ-</t>
  </si>
  <si>
    <t>ประกอบหญิง-ชาย/รับรองผลการตัดสินนักแสดงละคร</t>
  </si>
  <si>
    <t xml:space="preserve">   -  จัดการแข่งขันทักษะการใช้ภาษาไทยของเยาวชน</t>
  </si>
  <si>
    <t>1. หลักสูตรที่ไม่เสียค่าใช้จ่ายในการฝึกอบรมสัมมนา</t>
  </si>
  <si>
    <t>หลักสูตรที่ดำเนินการจัดโดยราชบัณฑิตยสถาน</t>
  </si>
  <si>
    <t>หลักสูตรที่ดำเนินการจัดโดยหน่วยงานภายนอก</t>
  </si>
  <si>
    <t>หลักสูตร</t>
  </si>
  <si>
    <t>2. หลักสูตรที่เสียค่าใช้จ่ายในการฝึกอบรมสัมมนา</t>
  </si>
  <si>
    <t>หนังสือประวัติวัดชัยชนะสงคราม(วัดตึก) 2551</t>
  </si>
  <si>
    <t xml:space="preserve"> -  ออกข้อสอบและกลั่นกรองข้อสอบของครูภาษาไทย</t>
  </si>
  <si>
    <t xml:space="preserve"> -  ค่าเบี้ยประชุม</t>
  </si>
  <si>
    <t xml:space="preserve"> -  จัดทำคำอธิบายและพิจารณาปัญหาการใช้ราชาศัพท์</t>
  </si>
  <si>
    <t>พจนานุกรมศัพท์ระบบสารสนเทศภูมิศาสตร์</t>
  </si>
  <si>
    <t xml:space="preserve">   - เขียนคำอธิบาย</t>
  </si>
  <si>
    <t>พจนานุกรมภาษามือไทย</t>
  </si>
  <si>
    <t>1.2</t>
  </si>
  <si>
    <t>สารานุกรมประวัติศาสตร์สากล ภูมิภาคเอเชีย</t>
  </si>
  <si>
    <t>1.80</t>
  </si>
  <si>
    <t>ผลิตสื่ออิเล็กทรอนิกส์โครงการรู้รักภาษาไทย</t>
  </si>
  <si>
    <t>ม้วน</t>
  </si>
  <si>
    <t>(ตอน 1-40)</t>
  </si>
  <si>
    <t>พจนานุกรมศัพท์ภูมิศาสตร์</t>
  </si>
  <si>
    <t>พจนานุกรมศัพท์รัฐศาสตร์</t>
  </si>
  <si>
    <t>1.81</t>
  </si>
  <si>
    <t>1.82</t>
  </si>
  <si>
    <t>สารานุกรมศัพท์การเมืองการปกครองไทย</t>
  </si>
  <si>
    <t>สารานุกรมศัพท์ศาสนาสากล</t>
  </si>
  <si>
    <t>ศึกษาและพัฒนาความรู้ประวัติศาสตร์ไทย</t>
  </si>
  <si>
    <t>พจนานุกรมศัพท์ประกันภัย</t>
  </si>
  <si>
    <t>1.11</t>
  </si>
  <si>
    <t>พจนานุกรมศัพท์วิศวกรรมไฟฟ้า</t>
  </si>
  <si>
    <t>จดหมายข่าวราชบัณฑิตยสถาน ปีที่ 18</t>
  </si>
  <si>
    <t>ฉบับ 209-211 (ตค.-ธค.51)</t>
  </si>
  <si>
    <t>รายงานประจำปี 2551</t>
  </si>
  <si>
    <t>โครงการรู้รักภาษาไทย</t>
  </si>
  <si>
    <t>ค่าจ้างผลิตสื่อการ์ตูน 1-20 ตอน งวด 1</t>
  </si>
  <si>
    <t>ค่าจ้างผลิตสื่ออิเล็กทรอนิกส์การ์ตูน งวด 2</t>
  </si>
  <si>
    <t>ค่าจ้างจัดทำซีดีบันทึกเสียงรู้รักภาษาไทย</t>
  </si>
  <si>
    <t>ค่าจ้างผลิตสื่ออิเล็กทรอนิกส์การ์ตูน งวด 3</t>
  </si>
  <si>
    <t>ค่าจ้างจัดหาข้อมูลบนเว็บไซต์รู้รักภาษาไทย งวด 1</t>
  </si>
  <si>
    <t>ค่าจ้างทำสื่ออิเล็กทรอนิกส์การ์ตูน Animation งวด2</t>
  </si>
  <si>
    <t xml:space="preserve">ค่าจ้างผลิตสื่ออิเล็กทรอนิกส์การ์ตูน งวดสุดท้าย </t>
  </si>
  <si>
    <t>ศัพท์เฉพาะสาขาวิชา (กองธรรมศาสตร์ฯ)</t>
  </si>
  <si>
    <t>และทักษะการฟัง พูด อ่าน เขียน ภาษาไทย</t>
  </si>
  <si>
    <t xml:space="preserve">   -  พิจารณาหลักเกณฑ์การใช้ลักษณนามโดยพิจารณา</t>
  </si>
  <si>
    <t xml:space="preserve">      เค้าโครงการพิจารณาเก็บลักษณนาม</t>
  </si>
  <si>
    <t>คณะกรรมการจัดทำคำอธิบายถ้อยคำภาษาไทย</t>
  </si>
  <si>
    <t>1</t>
  </si>
  <si>
    <t>2</t>
  </si>
  <si>
    <t>คณะกรรมการจัดทำบทโทรทัศน์เพื่อผลิตการ์ตูนแอนิเมชัน</t>
  </si>
  <si>
    <t>ส่งเสริมและเผยแพร่การใช้ภาษาไทย</t>
  </si>
  <si>
    <t>3</t>
  </si>
  <si>
    <t>คณะกรรมการเนื้อหาภาษาไทยเพื่อแข่งขันตอบปัญหาทาง</t>
  </si>
  <si>
    <t>โทรทัศน์</t>
  </si>
  <si>
    <t>ทบทวน</t>
  </si>
  <si>
    <t>เรียบร้อยแล้ว</t>
  </si>
  <si>
    <t xml:space="preserve">                                                    หมายเหตุ ตั้งแต่เดือนมกราคม 2552 ยุติภารกิจ (เตรียมจัดพิมพ์)</t>
  </si>
  <si>
    <t xml:space="preserve">                                                               หมายเหตุ     กำลังจัดทำคำสั่งแต่งตั้งคณะกรรมการ</t>
  </si>
  <si>
    <t>พจนานุกรมศัพท์วิทยาศาสตร์ประสาทสัมผัส</t>
  </si>
  <si>
    <t xml:space="preserve">   -  พิจารณาคำนามพร้อมลักษณนาม (คำ)</t>
  </si>
  <si>
    <t xml:space="preserve">   -  พิจารณาเรื่องอื่น ๆ </t>
  </si>
  <si>
    <t xml:space="preserve"> -  พิจารณาเรื่องอื่น ๆ </t>
  </si>
  <si>
    <t xml:space="preserve">   -  ทบทวนเพื่อจัดพิมพ์ เล่ม ๓ และจัดทำคำอธิบาย</t>
  </si>
  <si>
    <t xml:space="preserve">   -  พิจารณาทบทวนประเภทโรงเรียนที่คณะกรรมการฯ</t>
  </si>
  <si>
    <t>ควรแจ้งประชาสัมพันธ์</t>
  </si>
  <si>
    <t xml:space="preserve">                                                                         หมายเหตุ     กำลังจัดทำคำสั่งแต่งตั้งคณะกรรมการ</t>
  </si>
  <si>
    <t>แผ่น</t>
  </si>
  <si>
    <t>แผ่นนิทรรศการงานเครือข่ายสหวิทยา</t>
  </si>
  <si>
    <t>แผ่นพับประชาสัมพันธ์</t>
  </si>
  <si>
    <t>ค่าจ้างผลิตวีดิทัศน์ผลการตัดสิน</t>
  </si>
  <si>
    <t>แฟ้มเอกสารงานสหวิทยา</t>
  </si>
  <si>
    <t>แฟ้ม</t>
  </si>
  <si>
    <t>หนังสือศัพท์วรรณกรรมไทย</t>
  </si>
  <si>
    <t>(กองธรรมศาสตร์)</t>
  </si>
  <si>
    <t xml:space="preserve">ค่าจ้างผลิตสื่ออิเล็กทรอนิกส์รู้รักภาษาไทย งวดที่ 3 </t>
  </si>
  <si>
    <t xml:space="preserve">หนังสือศัพท์เศรษฐศาสตร์ </t>
  </si>
  <si>
    <t>คู่มือพกพาเทคนิคคลายเคลียด</t>
  </si>
  <si>
    <t>จดหมายข่าว ปีที่ 19 ฉบับ 217-220</t>
  </si>
  <si>
    <t>มิถุนายน-กันยายน 52</t>
  </si>
  <si>
    <t>หนังสือพจนานุกรมศัพท์รัฐศาสตร์</t>
  </si>
  <si>
    <t>หนังสือพจนานุกรมคำใหม่ เล่ม 2</t>
  </si>
  <si>
    <t>หนังสือพจนานุกรมศัพท์ศาสนาสากล</t>
  </si>
  <si>
    <t>เรื่อง สื่อไทยร่วม ฯ  (กองธรรมศาสตร์)</t>
  </si>
  <si>
    <t>ค่าจ้างผลิตสื่ออิเล็กทรอนิกส์การ์ตูน งวดที่ 4</t>
  </si>
  <si>
    <t>ค่าจ้างผลิตรายการโทรทัศน์รายการคนเก่งภาษาไทย</t>
  </si>
  <si>
    <t>งวดที่ 1</t>
  </si>
  <si>
    <t>ค่าจ้างจัดหาข้อมูลบนเว็บไซต์รู้รักภาษาไทย งวด 2</t>
  </si>
  <si>
    <t>หนังสือศัพท์ต่างประเทศที่ใช้แทนคำไทยได้</t>
  </si>
  <si>
    <t>พิมพ์ครั้งที่ 3</t>
  </si>
  <si>
    <t>ปีที่ 34 ฉบับที่ 1-2</t>
  </si>
  <si>
    <t>หนังสือวารสารราชบัณฑิตยสถาน</t>
  </si>
  <si>
    <t>จดหมายข่าว ปีที่ 19 ฉบับ 212-216</t>
  </si>
  <si>
    <t>มกราคม-พฤษภาคม 52</t>
  </si>
  <si>
    <t xml:space="preserve">    กำลังพิจารณาคัดเลือกศัพท์                       </t>
  </si>
  <si>
    <t xml:space="preserve">                                                                                   หมายเหตุ ตั้งแต่เดือนกุมภาพันธ์ 2552 ยุติภารกิจ (เตรียมจัดพิมพ์)</t>
  </si>
  <si>
    <t xml:space="preserve">                                                                                        หมายเหตุ ตั้งแต่เดือนธันวาคม 2551 ยุติภารกิจ (เตรียมจัดพิมพ์)</t>
  </si>
  <si>
    <t>คุณภาพ</t>
  </si>
  <si>
    <t>5.1 นโยบายภาษาแห่งชาติ-การแปลวาระสำหรับ</t>
  </si>
  <si>
    <t>5.2 การบัญญัติศัพท์และการจัดทำพจนานุกรม</t>
  </si>
  <si>
    <t>5.3 ฝึกอบรมอาสาสมัครเพื่อนคนตาบอด</t>
  </si>
  <si>
    <t>5.4 ฝึกอบรมของคณะทำงานภาคประชาชน</t>
  </si>
  <si>
    <t>5.5 นโยบายภาษาแห่งชาติ จ.เชียงใหม่</t>
  </si>
  <si>
    <t>5.6 นโยบายภาษาแห่งชาติ จ.ชายแดนภาคใต้</t>
  </si>
  <si>
    <t>5.7 จัดปาฐกถาราชบัณฑิตสัญจร</t>
  </si>
  <si>
    <t>- ค่าจ้างทำกระเป๋าผ้า</t>
  </si>
  <si>
    <t>- จัดปาฐกถาราชบัณฑิตสัญจรที่ จ.ชลบุรี</t>
  </si>
  <si>
    <t>- จัดปาฐกถาราชบัณฑิตสัญจรที่ จ.นครปฐฒ</t>
  </si>
  <si>
    <t>- จัดปาฐกถาราชบัณฑิตสัญจรที่ จ.อยุธยา</t>
  </si>
  <si>
    <t>รูป/คน</t>
  </si>
  <si>
    <t>จ.นครราชสีมา (กองธรรมฯ)</t>
  </si>
  <si>
    <t>- จัดปาฐกถาราชบัณฑิตสัญจรที่ จ.ลพบุรี</t>
  </si>
  <si>
    <t>-จัดปาฐกถาราชบัณฑิตสัญจร</t>
  </si>
  <si>
    <t>5.8 จัดตั้งเครือข่ายสหวิทยาการ</t>
  </si>
  <si>
    <t>- ค่าจัดพิมพ์แผ่นนิทรรศการประชาสัมพันธ์</t>
  </si>
  <si>
    <t>- ค่าจ้างพิมพ์แฟ้มเอกสาร</t>
  </si>
  <si>
    <t>- ค่าล่วงเวลา</t>
  </si>
  <si>
    <t>- จัดตั้งเครือข่ายสหวิทยาการฯ ครั้งที่ 1</t>
  </si>
  <si>
    <t>จ.เชียงใหม่</t>
  </si>
  <si>
    <t>แผน</t>
  </si>
  <si>
    <t>ผล</t>
  </si>
  <si>
    <t>ผลการปฏิบัติงานของคณะกรรมการวิชาการ ประจำปีงบประมาณ พ.ศ. 2552</t>
  </si>
  <si>
    <t>ไตรมาส 1-4  (ตุลาคม 51 - กันยายน 52)</t>
  </si>
  <si>
    <t>ต่ำกว่าเป้าหมาย กำลังพิจารณาคัดเลือกศัพท์</t>
  </si>
  <si>
    <t>กำลังจัดทำคำสั่งแต่งตั้งคณะกรรมการ</t>
  </si>
  <si>
    <t>หมายเหตุ</t>
  </si>
  <si>
    <t>ยุติภารกิจ เตรียมจัดพิมพ์</t>
  </si>
  <si>
    <t>ทบทวนและแก้ไขเพิ่มเติม</t>
  </si>
  <si>
    <t>คณะกรรมการอำนวยการจัดทำเกณฑ์มาตรฐานความรู้และทักษะการฟัง พูด อ่าน เขียน ภาษาไทย</t>
  </si>
  <si>
    <t>คณะกรรมการจัดทำเกณฑ์มาตรฐานวัดความรู้และพัฒนาทักษะการฟัง พูด อ่าน เขียน ภาษาไทย</t>
  </si>
  <si>
    <t>คณะกรรมการจัดทำหลักเกณฑ์การถอดอักษรไทน้อยเป็นอักษรโรมัน</t>
  </si>
  <si>
    <t>ทบทวนเพื่อจัดพิมพ์</t>
  </si>
  <si>
    <t>คณะกรรมการเนื้อหาภาษาไทยเพื่อแข่งขันตอบปัญหาทางโทรทัศน์</t>
  </si>
  <si>
    <t>คณะกรรมการจัดทำบทโทรทัศน์เพื่อผลิตการ์ตูนแอนิเมชันส่งเสริมและเผยแพร่การใช้ภาษาไทย</t>
  </si>
  <si>
    <t>จัดทำและทบทวนคำอธิบายเพื่อจัดพิมพ์</t>
  </si>
  <si>
    <t>คณะกรรมการดำเนินงานด้านวิชาการเพื่อส่งเสริมและเผยแพร่การใช้ภาษาไทย และคณะกรรมการจัดทำคำอธิบายถ้อยคำภาษาไทย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</si>
</sst>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#,##0;[Red]#,##0"/>
    <numFmt numFmtId="201" formatCode="#,##0.00;[Red]#,##0.00"/>
    <numFmt numFmtId="202" formatCode="#,##0.000;[Red]#,##0.000"/>
    <numFmt numFmtId="203" formatCode="0.00_ ;\-0.00\ "/>
    <numFmt numFmtId="204" formatCode="00000"/>
    <numFmt numFmtId="205" formatCode="0.00;[Red]0.00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#,##0_ ;\-#,##0\ "/>
    <numFmt numFmtId="210" formatCode="0.0"/>
    <numFmt numFmtId="211" formatCode="#,##0.0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_-;\-* #,##0.0000000_-;_-* &quot;-&quot;??_-;_-@_-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_ ;\-#,##0.0\ "/>
    <numFmt numFmtId="221" formatCode="_-* #,##0.00000000_-;\-* #,##0.00000000_-;_-* &quot;-&quot;??_-;_-@_-"/>
    <numFmt numFmtId="222" formatCode="_-* #,##0.000000000_-;\-* #,##0.000000000_-;_-* &quot;-&quot;??_-;_-@_-"/>
    <numFmt numFmtId="223" formatCode="_-* #,##0.0000000000_-;\-* #,##0.0000000000_-;_-* &quot;-&quot;??_-;_-@_-"/>
    <numFmt numFmtId="224" formatCode="_-* #,##0.00000000000_-;\-* #,##0.00000000000_-;_-* &quot;-&quot;??_-;_-@_-"/>
    <numFmt numFmtId="225" formatCode="_-* #,##0.000000000000_-;\-* #,##0.000000000000_-;_-* &quot;-&quot;??_-;_-@_-"/>
    <numFmt numFmtId="226" formatCode="_(* #,##0_);_(* \(#,##0\);_(* &quot;-&quot;??_);_(@_)"/>
  </numFmts>
  <fonts count="16">
    <font>
      <sz val="14"/>
      <name val="Cordia New"/>
      <family val="0"/>
    </font>
    <font>
      <b/>
      <sz val="18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b/>
      <u val="single"/>
      <sz val="16"/>
      <name val="DilleniaUPC"/>
      <family val="1"/>
    </font>
    <font>
      <sz val="14"/>
      <name val="DilleniaUPC"/>
      <family val="1"/>
    </font>
    <font>
      <b/>
      <sz val="14"/>
      <name val="Cordia New"/>
      <family val="0"/>
    </font>
    <font>
      <b/>
      <i/>
      <sz val="16"/>
      <name val="DilleniaUPC"/>
      <family val="1"/>
    </font>
    <font>
      <b/>
      <i/>
      <sz val="14"/>
      <name val="Cordia New"/>
      <family val="0"/>
    </font>
    <font>
      <b/>
      <sz val="14"/>
      <name val="DilleniaUPC"/>
      <family val="1"/>
    </font>
    <font>
      <sz val="16"/>
      <name val="Cordia New"/>
      <family val="0"/>
    </font>
    <font>
      <i/>
      <sz val="16"/>
      <name val="Dillen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0"/>
      <name val="Arial"/>
      <family val="0"/>
    </font>
    <font>
      <sz val="10"/>
      <name val="DilleniaUPC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3" fontId="2" fillId="0" borderId="4" xfId="17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6" xfId="0" applyBorder="1" applyAlignment="1">
      <alignment/>
    </xf>
    <xf numFmtId="0" fontId="2" fillId="0" borderId="4" xfId="1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9" xfId="17" applyNumberFormat="1" applyFont="1" applyBorder="1" applyAlignment="1">
      <alignment horizontal="center"/>
    </xf>
    <xf numFmtId="209" fontId="2" fillId="0" borderId="4" xfId="17" applyNumberFormat="1" applyFont="1" applyBorder="1" applyAlignment="1">
      <alignment horizontal="center"/>
    </xf>
    <xf numFmtId="209" fontId="2" fillId="0" borderId="4" xfId="0" applyNumberFormat="1" applyFont="1" applyBorder="1" applyAlignment="1">
      <alignment horizontal="center"/>
    </xf>
    <xf numFmtId="209" fontId="2" fillId="0" borderId="5" xfId="0" applyNumberFormat="1" applyFont="1" applyBorder="1" applyAlignment="1">
      <alignment horizontal="center"/>
    </xf>
    <xf numFmtId="209" fontId="2" fillId="0" borderId="5" xfId="17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/>
    </xf>
    <xf numFmtId="209" fontId="5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209" fontId="5" fillId="0" borderId="4" xfId="17" applyNumberFormat="1" applyFont="1" applyBorder="1" applyAlignment="1">
      <alignment horizontal="center"/>
    </xf>
    <xf numFmtId="209" fontId="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9" fontId="2" fillId="0" borderId="0" xfId="17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209" fontId="7" fillId="0" borderId="4" xfId="17" applyNumberFormat="1" applyFont="1" applyBorder="1" applyAlignment="1">
      <alignment horizontal="center"/>
    </xf>
    <xf numFmtId="209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4" fontId="2" fillId="0" borderId="4" xfId="17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5" fillId="0" borderId="4" xfId="17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9" fillId="0" borderId="4" xfId="17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8" xfId="0" applyBorder="1" applyAlignment="1">
      <alignment/>
    </xf>
    <xf numFmtId="0" fontId="3" fillId="0" borderId="5" xfId="0" applyFont="1" applyBorder="1" applyAlignment="1">
      <alignment/>
    </xf>
    <xf numFmtId="209" fontId="3" fillId="0" borderId="4" xfId="17" applyNumberFormat="1" applyFont="1" applyBorder="1" applyAlignment="1">
      <alignment horizontal="center"/>
    </xf>
    <xf numFmtId="209" fontId="3" fillId="0" borderId="5" xfId="17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6" fillId="0" borderId="0" xfId="0" applyFont="1" applyAlignment="1">
      <alignment horizontal="center"/>
    </xf>
    <xf numFmtId="209" fontId="11" fillId="0" borderId="4" xfId="17" applyNumberFormat="1" applyFont="1" applyBorder="1" applyAlignment="1">
      <alignment horizontal="center"/>
    </xf>
    <xf numFmtId="208" fontId="2" fillId="0" borderId="4" xfId="17" applyNumberFormat="1" applyFont="1" applyBorder="1" applyAlignment="1">
      <alignment horizontal="center"/>
    </xf>
    <xf numFmtId="43" fontId="5" fillId="0" borderId="4" xfId="17" applyFont="1" applyBorder="1" applyAlignment="1">
      <alignment horizontal="center"/>
    </xf>
    <xf numFmtId="209" fontId="9" fillId="0" borderId="4" xfId="17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/>
    </xf>
    <xf numFmtId="209" fontId="9" fillId="0" borderId="5" xfId="17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209" fontId="2" fillId="0" borderId="15" xfId="17" applyNumberFormat="1" applyFont="1" applyBorder="1" applyAlignment="1">
      <alignment horizontal="center"/>
    </xf>
    <xf numFmtId="3" fontId="2" fillId="0" borderId="4" xfId="17" applyNumberFormat="1" applyFont="1" applyBorder="1" applyAlignment="1">
      <alignment horizontal="center"/>
    </xf>
    <xf numFmtId="208" fontId="2" fillId="0" borderId="5" xfId="17" applyNumberFormat="1" applyFont="1" applyBorder="1" applyAlignment="1">
      <alignment horizontal="center"/>
    </xf>
    <xf numFmtId="0" fontId="2" fillId="0" borderId="5" xfId="17" applyNumberFormat="1" applyFont="1" applyBorder="1" applyAlignment="1">
      <alignment horizontal="center"/>
    </xf>
    <xf numFmtId="0" fontId="3" fillId="0" borderId="5" xfId="17" applyNumberFormat="1" applyFont="1" applyBorder="1" applyAlignment="1">
      <alignment horizontal="center"/>
    </xf>
    <xf numFmtId="208" fontId="2" fillId="0" borderId="0" xfId="17" applyNumberFormat="1" applyFont="1" applyBorder="1" applyAlignment="1">
      <alignment horizontal="center"/>
    </xf>
    <xf numFmtId="208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08" fontId="2" fillId="0" borderId="0" xfId="17" applyNumberFormat="1" applyFont="1" applyAlignment="1">
      <alignment horizontal="center"/>
    </xf>
    <xf numFmtId="209" fontId="2" fillId="0" borderId="9" xfId="17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0" borderId="5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208" fontId="2" fillId="0" borderId="4" xfId="17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4" fontId="9" fillId="0" borderId="5" xfId="17" applyNumberFormat="1" applyFont="1" applyBorder="1" applyAlignment="1">
      <alignment horizontal="center"/>
    </xf>
    <xf numFmtId="208" fontId="2" fillId="0" borderId="4" xfId="17" applyNumberFormat="1" applyFont="1" applyBorder="1" applyAlignment="1">
      <alignment horizontal="left"/>
    </xf>
    <xf numFmtId="208" fontId="2" fillId="0" borderId="4" xfId="17" applyNumberFormat="1" applyFont="1" applyBorder="1" applyAlignment="1">
      <alignment horizontal="justify" vertical="center"/>
    </xf>
    <xf numFmtId="209" fontId="2" fillId="0" borderId="16" xfId="17" applyNumberFormat="1" applyFont="1" applyBorder="1" applyAlignment="1">
      <alignment horizontal="center"/>
    </xf>
    <xf numFmtId="209" fontId="2" fillId="0" borderId="17" xfId="0" applyNumberFormat="1" applyFont="1" applyBorder="1" applyAlignment="1">
      <alignment horizontal="center"/>
    </xf>
    <xf numFmtId="209" fontId="2" fillId="0" borderId="7" xfId="17" applyNumberFormat="1" applyFont="1" applyBorder="1" applyAlignment="1">
      <alignment horizontal="center"/>
    </xf>
    <xf numFmtId="209" fontId="2" fillId="0" borderId="14" xfId="17" applyNumberFormat="1" applyFont="1" applyBorder="1" applyAlignment="1">
      <alignment horizontal="center"/>
    </xf>
    <xf numFmtId="209" fontId="2" fillId="0" borderId="13" xfId="17" applyNumberFormat="1" applyFont="1" applyBorder="1" applyAlignment="1">
      <alignment horizontal="center"/>
    </xf>
    <xf numFmtId="209" fontId="2" fillId="0" borderId="0" xfId="0" applyNumberFormat="1" applyFont="1" applyBorder="1" applyAlignment="1">
      <alignment horizontal="center"/>
    </xf>
    <xf numFmtId="43" fontId="5" fillId="0" borderId="4" xfId="17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209" fontId="2" fillId="0" borderId="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5" xfId="17" applyNumberFormat="1" applyFont="1" applyBorder="1" applyAlignment="1">
      <alignment horizontal="center"/>
    </xf>
    <xf numFmtId="209" fontId="5" fillId="0" borderId="5" xfId="17" applyNumberFormat="1" applyFont="1" applyBorder="1" applyAlignment="1">
      <alignment horizontal="center"/>
    </xf>
    <xf numFmtId="209" fontId="2" fillId="0" borderId="14" xfId="17" applyNumberFormat="1" applyFont="1" applyBorder="1" applyAlignment="1">
      <alignment/>
    </xf>
    <xf numFmtId="209" fontId="2" fillId="0" borderId="13" xfId="17" applyNumberFormat="1" applyFont="1" applyBorder="1" applyAlignment="1">
      <alignment/>
    </xf>
    <xf numFmtId="209" fontId="5" fillId="0" borderId="5" xfId="17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/>
    </xf>
    <xf numFmtId="4" fontId="2" fillId="0" borderId="4" xfId="0" applyNumberFormat="1" applyFont="1" applyBorder="1" applyAlignment="1">
      <alignment horizontal="center"/>
    </xf>
    <xf numFmtId="199" fontId="2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9" xfId="0" applyNumberFormat="1" applyFont="1" applyBorder="1" applyAlignment="1">
      <alignment horizontal="center"/>
    </xf>
    <xf numFmtId="209" fontId="9" fillId="0" borderId="9" xfId="17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5" fillId="0" borderId="5" xfId="17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09" fontId="3" fillId="0" borderId="5" xfId="0" applyNumberFormat="1" applyFont="1" applyBorder="1" applyAlignment="1">
      <alignment horizontal="center"/>
    </xf>
    <xf numFmtId="209" fontId="2" fillId="0" borderId="17" xfId="17" applyNumberFormat="1" applyFont="1" applyBorder="1" applyAlignment="1">
      <alignment horizontal="center"/>
    </xf>
    <xf numFmtId="209" fontId="5" fillId="0" borderId="13" xfId="17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18" xfId="17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209" fontId="2" fillId="0" borderId="18" xfId="17" applyNumberFormat="1" applyFont="1" applyBorder="1" applyAlignment="1">
      <alignment horizontal="center"/>
    </xf>
    <xf numFmtId="209" fontId="2" fillId="0" borderId="18" xfId="0" applyNumberFormat="1" applyFont="1" applyBorder="1" applyAlignment="1">
      <alignment horizontal="center"/>
    </xf>
    <xf numFmtId="0" fontId="2" fillId="0" borderId="18" xfId="17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4" xfId="0" applyFont="1" applyBorder="1" applyAlignment="1" quotePrefix="1">
      <alignment horizontal="left"/>
    </xf>
    <xf numFmtId="0" fontId="2" fillId="0" borderId="9" xfId="0" applyFont="1" applyBorder="1" applyAlignment="1" quotePrefix="1">
      <alignment horizontal="left"/>
    </xf>
    <xf numFmtId="0" fontId="2" fillId="0" borderId="5" xfId="0" applyFont="1" applyBorder="1" applyAlignment="1" quotePrefix="1">
      <alignment horizontal="left"/>
    </xf>
    <xf numFmtId="209" fontId="2" fillId="0" borderId="4" xfId="0" applyNumberFormat="1" applyFont="1" applyBorder="1" applyAlignment="1">
      <alignment horizontal="right"/>
    </xf>
    <xf numFmtId="0" fontId="3" fillId="0" borderId="1" xfId="22" applyFont="1" applyFill="1" applyBorder="1" applyAlignment="1">
      <alignment horizontal="center"/>
      <protection/>
    </xf>
    <xf numFmtId="0" fontId="2" fillId="0" borderId="0" xfId="22" applyFont="1" applyFill="1">
      <alignment/>
      <protection/>
    </xf>
    <xf numFmtId="0" fontId="3" fillId="0" borderId="2" xfId="22" applyFont="1" applyFill="1" applyBorder="1" applyAlignment="1">
      <alignment horizontal="center"/>
      <protection/>
    </xf>
    <xf numFmtId="0" fontId="3" fillId="0" borderId="19" xfId="22" applyFont="1" applyFill="1" applyBorder="1" applyAlignment="1">
      <alignment horizontal="center"/>
      <protection/>
    </xf>
    <xf numFmtId="0" fontId="3" fillId="0" borderId="19" xfId="22" applyFont="1" applyFill="1" applyBorder="1">
      <alignment/>
      <protection/>
    </xf>
    <xf numFmtId="226" fontId="3" fillId="0" borderId="5" xfId="19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0" fontId="2" fillId="0" borderId="4" xfId="22" applyFont="1" applyFill="1" applyBorder="1">
      <alignment/>
      <protection/>
    </xf>
    <xf numFmtId="0" fontId="4" fillId="0" borderId="4" xfId="22" applyFont="1" applyFill="1" applyBorder="1" applyAlignment="1">
      <alignment horizontal="left"/>
      <protection/>
    </xf>
    <xf numFmtId="226" fontId="2" fillId="0" borderId="4" xfId="19" applyNumberFormat="1" applyFont="1" applyFill="1" applyBorder="1" applyAlignment="1">
      <alignment/>
    </xf>
    <xf numFmtId="0" fontId="2" fillId="0" borderId="4" xfId="22" applyFont="1" applyFill="1" applyBorder="1" applyAlignment="1">
      <alignment horizontal="center"/>
      <protection/>
    </xf>
    <xf numFmtId="226" fontId="2" fillId="0" borderId="4" xfId="19" applyNumberFormat="1" applyFont="1" applyFill="1" applyBorder="1" applyAlignment="1">
      <alignment horizontal="right"/>
    </xf>
    <xf numFmtId="0" fontId="2" fillId="0" borderId="0" xfId="22" applyFont="1" applyFill="1" applyBorder="1">
      <alignment/>
      <protection/>
    </xf>
    <xf numFmtId="0" fontId="3" fillId="0" borderId="0" xfId="22" applyFont="1" applyFill="1" applyBorder="1" applyAlignment="1">
      <alignment horizontal="center"/>
      <protection/>
    </xf>
    <xf numFmtId="226" fontId="2" fillId="0" borderId="10" xfId="19" applyNumberFormat="1" applyFont="1" applyFill="1" applyBorder="1" applyAlignment="1">
      <alignment/>
    </xf>
    <xf numFmtId="0" fontId="3" fillId="0" borderId="12" xfId="22" applyFont="1" applyFill="1" applyBorder="1">
      <alignment/>
      <protection/>
    </xf>
    <xf numFmtId="0" fontId="3" fillId="0" borderId="7" xfId="22" applyFont="1" applyFill="1" applyBorder="1">
      <alignment/>
      <protection/>
    </xf>
    <xf numFmtId="0" fontId="3" fillId="0" borderId="8" xfId="22" applyFont="1" applyFill="1" applyBorder="1">
      <alignment/>
      <protection/>
    </xf>
    <xf numFmtId="0" fontId="2" fillId="3" borderId="0" xfId="22" applyFont="1" applyFill="1">
      <alignment/>
      <protection/>
    </xf>
    <xf numFmtId="49" fontId="2" fillId="0" borderId="4" xfId="22" applyNumberFormat="1" applyFont="1" applyFill="1" applyBorder="1" applyAlignment="1">
      <alignment horizontal="center"/>
      <protection/>
    </xf>
    <xf numFmtId="226" fontId="2" fillId="0" borderId="5" xfId="19" applyNumberFormat="1" applyFont="1" applyFill="1" applyBorder="1" applyAlignment="1">
      <alignment/>
    </xf>
    <xf numFmtId="0" fontId="2" fillId="0" borderId="8" xfId="22" applyFont="1" applyFill="1" applyBorder="1">
      <alignment/>
      <protection/>
    </xf>
    <xf numFmtId="0" fontId="2" fillId="0" borderId="13" xfId="22" applyFont="1" applyFill="1" applyBorder="1">
      <alignment/>
      <protection/>
    </xf>
    <xf numFmtId="49" fontId="2" fillId="0" borderId="0" xfId="22" applyNumberFormat="1" applyFont="1" applyFill="1" applyBorder="1" applyAlignment="1">
      <alignment horizontal="center"/>
      <protection/>
    </xf>
    <xf numFmtId="49" fontId="2" fillId="0" borderId="0" xfId="22" applyNumberFormat="1" applyFont="1" applyFill="1" applyBorder="1">
      <alignment/>
      <protection/>
    </xf>
    <xf numFmtId="226" fontId="2" fillId="0" borderId="9" xfId="19" applyNumberFormat="1" applyFont="1" applyFill="1" applyBorder="1" applyAlignment="1">
      <alignment/>
    </xf>
    <xf numFmtId="0" fontId="2" fillId="0" borderId="0" xfId="22" applyFont="1" applyFill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226" fontId="3" fillId="0" borderId="3" xfId="19" applyNumberFormat="1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horizont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15" fillId="0" borderId="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ผลการปฏิบัติงาน ปี 2551" xfId="19"/>
    <cellStyle name="Currency" xfId="20"/>
    <cellStyle name="Currency [0]" xfId="21"/>
    <cellStyle name="ปกติ_ผลการปฏิบัติงาน ปี 2551" xfId="22"/>
    <cellStyle name="Percent" xfId="23"/>
  </cellStyles>
  <dxfs count="2"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295275</xdr:rowOff>
    </xdr:from>
    <xdr:to>
      <xdr:col>15</xdr:col>
      <xdr:colOff>552450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295275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219075</xdr:rowOff>
    </xdr:from>
    <xdr:to>
      <xdr:col>10</xdr:col>
      <xdr:colOff>657225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77175" y="2190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877175" y="132302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657225</xdr:colOff>
      <xdr:row>48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877175" y="132302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99</xdr:row>
      <xdr:rowOff>295275</xdr:rowOff>
    </xdr:from>
    <xdr:to>
      <xdr:col>10</xdr:col>
      <xdr:colOff>657225</xdr:colOff>
      <xdr:row>100</xdr:row>
      <xdr:rowOff>57150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7877175" y="2857500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78</xdr:row>
      <xdr:rowOff>0</xdr:rowOff>
    </xdr:from>
    <xdr:to>
      <xdr:col>10</xdr:col>
      <xdr:colOff>504825</xdr:colOff>
      <xdr:row>78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7877175" y="220789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657225</xdr:colOff>
      <xdr:row>48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7877175" y="132302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48</xdr:row>
      <xdr:rowOff>0</xdr:rowOff>
    </xdr:from>
    <xdr:to>
      <xdr:col>10</xdr:col>
      <xdr:colOff>657225</xdr:colOff>
      <xdr:row>48</xdr:row>
      <xdr:rowOff>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7877175" y="132302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101</xdr:row>
      <xdr:rowOff>295275</xdr:rowOff>
    </xdr:from>
    <xdr:to>
      <xdr:col>10</xdr:col>
      <xdr:colOff>657225</xdr:colOff>
      <xdr:row>102</xdr:row>
      <xdr:rowOff>57150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7877175" y="2916555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108</xdr:row>
      <xdr:rowOff>295275</xdr:rowOff>
    </xdr:from>
    <xdr:to>
      <xdr:col>10</xdr:col>
      <xdr:colOff>657225</xdr:colOff>
      <xdr:row>109</xdr:row>
      <xdr:rowOff>57150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7877175" y="312324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71</xdr:row>
      <xdr:rowOff>295275</xdr:rowOff>
    </xdr:from>
    <xdr:to>
      <xdr:col>10</xdr:col>
      <xdr:colOff>657225</xdr:colOff>
      <xdr:row>72</xdr:row>
      <xdr:rowOff>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877175" y="2030730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657225</xdr:colOff>
      <xdr:row>120</xdr:row>
      <xdr:rowOff>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7877175" y="343090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117</xdr:row>
      <xdr:rowOff>0</xdr:rowOff>
    </xdr:from>
    <xdr:to>
      <xdr:col>10</xdr:col>
      <xdr:colOff>504825</xdr:colOff>
      <xdr:row>117</xdr:row>
      <xdr:rowOff>0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7877175" y="33480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71</xdr:row>
      <xdr:rowOff>0</xdr:rowOff>
    </xdr:from>
    <xdr:to>
      <xdr:col>10</xdr:col>
      <xdr:colOff>657225</xdr:colOff>
      <xdr:row>71</xdr:row>
      <xdr:rowOff>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7877175" y="200120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657225</xdr:colOff>
      <xdr:row>120</xdr:row>
      <xdr:rowOff>0</xdr:rowOff>
    </xdr:to>
    <xdr:sp>
      <xdr:nvSpPr>
        <xdr:cNvPr id="14" name="TextBox 27"/>
        <xdr:cNvSpPr txBox="1">
          <a:spLocks noChangeArrowheads="1"/>
        </xdr:cNvSpPr>
      </xdr:nvSpPr>
      <xdr:spPr>
        <a:xfrm>
          <a:off x="7877175" y="343090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600075</xdr:colOff>
      <xdr:row>120</xdr:row>
      <xdr:rowOff>0</xdr:rowOff>
    </xdr:to>
    <xdr:sp>
      <xdr:nvSpPr>
        <xdr:cNvPr id="15" name="TextBox 28"/>
        <xdr:cNvSpPr txBox="1">
          <a:spLocks noChangeArrowheads="1"/>
        </xdr:cNvSpPr>
      </xdr:nvSpPr>
      <xdr:spPr>
        <a:xfrm>
          <a:off x="7877175" y="343090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104</xdr:row>
      <xdr:rowOff>0</xdr:rowOff>
    </xdr:from>
    <xdr:to>
      <xdr:col>10</xdr:col>
      <xdr:colOff>657225</xdr:colOff>
      <xdr:row>104</xdr:row>
      <xdr:rowOff>57150</xdr:rowOff>
    </xdr:to>
    <xdr:sp>
      <xdr:nvSpPr>
        <xdr:cNvPr id="16" name="TextBox 29"/>
        <xdr:cNvSpPr txBox="1">
          <a:spLocks noChangeArrowheads="1"/>
        </xdr:cNvSpPr>
      </xdr:nvSpPr>
      <xdr:spPr>
        <a:xfrm>
          <a:off x="7877175" y="2975610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657225</xdr:colOff>
      <xdr:row>120</xdr:row>
      <xdr:rowOff>0</xdr:rowOff>
    </xdr:to>
    <xdr:sp>
      <xdr:nvSpPr>
        <xdr:cNvPr id="17" name="TextBox 30"/>
        <xdr:cNvSpPr txBox="1">
          <a:spLocks noChangeArrowheads="1"/>
        </xdr:cNvSpPr>
      </xdr:nvSpPr>
      <xdr:spPr>
        <a:xfrm>
          <a:off x="7877175" y="343090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104</xdr:row>
      <xdr:rowOff>295275</xdr:rowOff>
    </xdr:from>
    <xdr:to>
      <xdr:col>10</xdr:col>
      <xdr:colOff>657225</xdr:colOff>
      <xdr:row>105</xdr:row>
      <xdr:rowOff>57150</xdr:rowOff>
    </xdr:to>
    <xdr:sp>
      <xdr:nvSpPr>
        <xdr:cNvPr id="18" name="TextBox 31"/>
        <xdr:cNvSpPr txBox="1">
          <a:spLocks noChangeArrowheads="1"/>
        </xdr:cNvSpPr>
      </xdr:nvSpPr>
      <xdr:spPr>
        <a:xfrm>
          <a:off x="7877175" y="300513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100</xdr:row>
      <xdr:rowOff>0</xdr:rowOff>
    </xdr:from>
    <xdr:to>
      <xdr:col>10</xdr:col>
      <xdr:colOff>504825</xdr:colOff>
      <xdr:row>100</xdr:row>
      <xdr:rowOff>0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7877175" y="285750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100</xdr:row>
      <xdr:rowOff>295275</xdr:rowOff>
    </xdr:from>
    <xdr:to>
      <xdr:col>10</xdr:col>
      <xdr:colOff>657225</xdr:colOff>
      <xdr:row>101</xdr:row>
      <xdr:rowOff>57150</xdr:rowOff>
    </xdr:to>
    <xdr:sp>
      <xdr:nvSpPr>
        <xdr:cNvPr id="20" name="TextBox 33"/>
        <xdr:cNvSpPr txBox="1">
          <a:spLocks noChangeArrowheads="1"/>
        </xdr:cNvSpPr>
      </xdr:nvSpPr>
      <xdr:spPr>
        <a:xfrm>
          <a:off x="7877175" y="288702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102</xdr:row>
      <xdr:rowOff>295275</xdr:rowOff>
    </xdr:from>
    <xdr:to>
      <xdr:col>10</xdr:col>
      <xdr:colOff>657225</xdr:colOff>
      <xdr:row>103</xdr:row>
      <xdr:rowOff>57150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7877175" y="2946082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104</xdr:row>
      <xdr:rowOff>0</xdr:rowOff>
    </xdr:from>
    <xdr:to>
      <xdr:col>10</xdr:col>
      <xdr:colOff>657225</xdr:colOff>
      <xdr:row>105</xdr:row>
      <xdr:rowOff>57150</xdr:rowOff>
    </xdr:to>
    <xdr:sp>
      <xdr:nvSpPr>
        <xdr:cNvPr id="22" name="TextBox 35"/>
        <xdr:cNvSpPr txBox="1">
          <a:spLocks noChangeArrowheads="1"/>
        </xdr:cNvSpPr>
      </xdr:nvSpPr>
      <xdr:spPr>
        <a:xfrm>
          <a:off x="7877175" y="2975610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105</xdr:row>
      <xdr:rowOff>295275</xdr:rowOff>
    </xdr:from>
    <xdr:to>
      <xdr:col>10</xdr:col>
      <xdr:colOff>657225</xdr:colOff>
      <xdr:row>106</xdr:row>
      <xdr:rowOff>57150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7877175" y="3034665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101</xdr:row>
      <xdr:rowOff>0</xdr:rowOff>
    </xdr:from>
    <xdr:to>
      <xdr:col>10</xdr:col>
      <xdr:colOff>504825</xdr:colOff>
      <xdr:row>101</xdr:row>
      <xdr:rowOff>0</xdr:rowOff>
    </xdr:to>
    <xdr:sp>
      <xdr:nvSpPr>
        <xdr:cNvPr id="24" name="TextBox 37"/>
        <xdr:cNvSpPr txBox="1">
          <a:spLocks noChangeArrowheads="1"/>
        </xdr:cNvSpPr>
      </xdr:nvSpPr>
      <xdr:spPr>
        <a:xfrm>
          <a:off x="7877175" y="288702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98</xdr:row>
      <xdr:rowOff>0</xdr:rowOff>
    </xdr:from>
    <xdr:to>
      <xdr:col>10</xdr:col>
      <xdr:colOff>657225</xdr:colOff>
      <xdr:row>98</xdr:row>
      <xdr:rowOff>0</xdr:rowOff>
    </xdr:to>
    <xdr:sp>
      <xdr:nvSpPr>
        <xdr:cNvPr id="25" name="TextBox 38"/>
        <xdr:cNvSpPr txBox="1">
          <a:spLocks noChangeArrowheads="1"/>
        </xdr:cNvSpPr>
      </xdr:nvSpPr>
      <xdr:spPr>
        <a:xfrm>
          <a:off x="7877175" y="279844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657225</xdr:colOff>
      <xdr:row>120</xdr:row>
      <xdr:rowOff>0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7877175" y="343090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129</xdr:row>
      <xdr:rowOff>295275</xdr:rowOff>
    </xdr:from>
    <xdr:to>
      <xdr:col>10</xdr:col>
      <xdr:colOff>657225</xdr:colOff>
      <xdr:row>130</xdr:row>
      <xdr:rowOff>57150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7877175" y="3726180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129</xdr:row>
      <xdr:rowOff>0</xdr:rowOff>
    </xdr:from>
    <xdr:to>
      <xdr:col>10</xdr:col>
      <xdr:colOff>657225</xdr:colOff>
      <xdr:row>129</xdr:row>
      <xdr:rowOff>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7877175" y="369665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25</xdr:row>
      <xdr:rowOff>276225</xdr:rowOff>
    </xdr:from>
    <xdr:to>
      <xdr:col>10</xdr:col>
      <xdr:colOff>657225</xdr:colOff>
      <xdr:row>26</xdr:row>
      <xdr:rowOff>0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7877175" y="71532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78</xdr:row>
      <xdr:rowOff>0</xdr:rowOff>
    </xdr:from>
    <xdr:to>
      <xdr:col>10</xdr:col>
      <xdr:colOff>657225</xdr:colOff>
      <xdr:row>78</xdr:row>
      <xdr:rowOff>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7877175" y="220789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86</xdr:row>
      <xdr:rowOff>295275</xdr:rowOff>
    </xdr:from>
    <xdr:to>
      <xdr:col>10</xdr:col>
      <xdr:colOff>657225</xdr:colOff>
      <xdr:row>87</xdr:row>
      <xdr:rowOff>57150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7877175" y="2473642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86</xdr:row>
      <xdr:rowOff>0</xdr:rowOff>
    </xdr:from>
    <xdr:to>
      <xdr:col>10</xdr:col>
      <xdr:colOff>657225</xdr:colOff>
      <xdr:row>86</xdr:row>
      <xdr:rowOff>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7877175" y="244411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295275</xdr:rowOff>
    </xdr:from>
    <xdr:to>
      <xdr:col>3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58050" y="295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Z308"/>
  <sheetViews>
    <sheetView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U1"/>
    </sheetView>
  </sheetViews>
  <sheetFormatPr defaultColWidth="9.140625" defaultRowHeight="21.75"/>
  <cols>
    <col min="1" max="1" width="4.7109375" style="18" customWidth="1"/>
    <col min="2" max="2" width="41.421875" style="18" customWidth="1"/>
    <col min="3" max="3" width="6.57421875" style="18" customWidth="1"/>
    <col min="4" max="4" width="8.8515625" style="18" customWidth="1"/>
    <col min="5" max="5" width="8.421875" style="18" customWidth="1"/>
    <col min="6" max="6" width="9.28125" style="18" customWidth="1"/>
    <col min="7" max="7" width="8.57421875" style="18" customWidth="1"/>
    <col min="8" max="8" width="8.57421875" style="19" customWidth="1"/>
    <col min="9" max="9" width="8.8515625" style="19" customWidth="1"/>
    <col min="10" max="10" width="8.28125" style="18" customWidth="1"/>
    <col min="11" max="11" width="0.13671875" style="18" hidden="1" customWidth="1"/>
    <col min="12" max="13" width="10.140625" style="18" hidden="1" customWidth="1"/>
    <col min="14" max="14" width="10.28125" style="18" hidden="1" customWidth="1"/>
    <col min="15" max="15" width="10.140625" style="18" hidden="1" customWidth="1"/>
    <col min="16" max="16" width="8.28125" style="18" customWidth="1"/>
    <col min="17" max="17" width="9.8515625" style="51" customWidth="1"/>
    <col min="18" max="19" width="9.8515625" style="87" customWidth="1"/>
    <col min="20" max="20" width="9.8515625" style="38" customWidth="1"/>
    <col min="21" max="21" width="9.28125" style="0" customWidth="1"/>
  </cols>
  <sheetData>
    <row r="1" spans="1:21" ht="26.25">
      <c r="A1" s="197" t="s">
        <v>138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19" ht="13.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21" ht="23.25">
      <c r="A3" s="1" t="s">
        <v>4</v>
      </c>
      <c r="B3" s="1" t="s">
        <v>0</v>
      </c>
      <c r="C3" s="1" t="s">
        <v>2</v>
      </c>
      <c r="D3" s="194" t="s">
        <v>1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/>
    </row>
    <row r="4" spans="1:21" ht="23.25">
      <c r="A4" s="2" t="s">
        <v>5</v>
      </c>
      <c r="B4" s="2"/>
      <c r="C4" s="2" t="s">
        <v>3</v>
      </c>
      <c r="D4" s="3" t="s">
        <v>139</v>
      </c>
      <c r="E4" s="3" t="s">
        <v>140</v>
      </c>
      <c r="F4" s="3" t="s">
        <v>141</v>
      </c>
      <c r="G4" s="3" t="s">
        <v>142</v>
      </c>
      <c r="H4" s="3" t="s">
        <v>143</v>
      </c>
      <c r="I4" s="3" t="s">
        <v>147</v>
      </c>
      <c r="J4" s="3" t="s">
        <v>146</v>
      </c>
      <c r="K4" s="3" t="s">
        <v>32</v>
      </c>
      <c r="L4" s="3" t="s">
        <v>32</v>
      </c>
      <c r="M4" s="3" t="s">
        <v>32</v>
      </c>
      <c r="N4" s="3" t="s">
        <v>32</v>
      </c>
      <c r="O4" s="3" t="s">
        <v>32</v>
      </c>
      <c r="P4" s="3" t="s">
        <v>145</v>
      </c>
      <c r="Q4" s="3" t="s">
        <v>144</v>
      </c>
      <c r="R4" s="3" t="s">
        <v>148</v>
      </c>
      <c r="S4" s="3" t="s">
        <v>149</v>
      </c>
      <c r="T4" s="3" t="s">
        <v>150</v>
      </c>
      <c r="U4" s="3" t="s">
        <v>27</v>
      </c>
    </row>
    <row r="5" spans="1:130" s="41" customFormat="1" ht="23.25">
      <c r="A5" s="40">
        <v>1</v>
      </c>
      <c r="B5" s="80" t="s">
        <v>41</v>
      </c>
      <c r="C5" s="67"/>
      <c r="D5" s="82"/>
      <c r="E5" s="148"/>
      <c r="F5" s="148"/>
      <c r="G5" s="148"/>
      <c r="H5" s="148"/>
      <c r="I5" s="148"/>
      <c r="J5" s="10"/>
      <c r="K5" s="14"/>
      <c r="L5" s="14"/>
      <c r="M5" s="14"/>
      <c r="N5" s="14"/>
      <c r="O5" s="14"/>
      <c r="P5" s="11"/>
      <c r="Q5" s="11"/>
      <c r="R5" s="67"/>
      <c r="S5" s="67"/>
      <c r="T5" s="80"/>
      <c r="U5" s="149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4"/>
      <c r="DZ5" s="53"/>
    </row>
    <row r="6" spans="1:21" ht="23.25">
      <c r="A6" s="11"/>
      <c r="B6" s="39" t="s">
        <v>6</v>
      </c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  <c r="P6" s="11"/>
      <c r="Q6" s="11"/>
      <c r="R6" s="67"/>
      <c r="S6" s="67"/>
      <c r="T6" s="80"/>
      <c r="U6" s="11"/>
    </row>
    <row r="7" spans="1:21" ht="23.25">
      <c r="A7" s="10" t="s">
        <v>42</v>
      </c>
      <c r="B7" s="11" t="s">
        <v>12</v>
      </c>
      <c r="C7" s="12"/>
      <c r="D7" s="13"/>
      <c r="E7" s="10"/>
      <c r="F7" s="10"/>
      <c r="G7" s="10"/>
      <c r="H7" s="10"/>
      <c r="I7" s="10"/>
      <c r="J7" s="10"/>
      <c r="K7" s="14"/>
      <c r="L7" s="14"/>
      <c r="M7" s="14"/>
      <c r="N7" s="14"/>
      <c r="O7" s="14"/>
      <c r="P7" s="11"/>
      <c r="Q7" s="11"/>
      <c r="R7" s="67"/>
      <c r="S7" s="67"/>
      <c r="T7" s="80"/>
      <c r="U7" s="11"/>
    </row>
    <row r="8" spans="1:21" ht="23.25">
      <c r="A8" s="8"/>
      <c r="B8" s="5" t="s">
        <v>8</v>
      </c>
      <c r="C8" s="6" t="s">
        <v>23</v>
      </c>
      <c r="D8" s="29">
        <v>3</v>
      </c>
      <c r="E8" s="29">
        <v>4</v>
      </c>
      <c r="F8" s="29">
        <v>2</v>
      </c>
      <c r="G8" s="29">
        <v>4</v>
      </c>
      <c r="H8" s="29">
        <v>3</v>
      </c>
      <c r="I8" s="29">
        <v>3</v>
      </c>
      <c r="J8" s="29">
        <v>4</v>
      </c>
      <c r="K8" s="29"/>
      <c r="L8" s="29"/>
      <c r="M8" s="29"/>
      <c r="N8" s="29"/>
      <c r="O8" s="29"/>
      <c r="P8" s="29">
        <v>3</v>
      </c>
      <c r="Q8" s="29">
        <v>3</v>
      </c>
      <c r="R8" s="29">
        <v>3</v>
      </c>
      <c r="S8" s="29">
        <v>3</v>
      </c>
      <c r="T8" s="29">
        <v>2</v>
      </c>
      <c r="U8" s="30">
        <f>SUM(D8:T8)</f>
        <v>37</v>
      </c>
    </row>
    <row r="9" spans="1:21" ht="23.25">
      <c r="A9" s="8"/>
      <c r="B9" s="5" t="s">
        <v>7</v>
      </c>
      <c r="C9" s="6" t="s">
        <v>24</v>
      </c>
      <c r="D9" s="29">
        <v>13000</v>
      </c>
      <c r="E9" s="29">
        <v>13500</v>
      </c>
      <c r="F9" s="29">
        <v>7750</v>
      </c>
      <c r="G9" s="29">
        <v>17500</v>
      </c>
      <c r="H9" s="29">
        <v>14750</v>
      </c>
      <c r="I9" s="29">
        <v>17250</v>
      </c>
      <c r="J9" s="29">
        <v>17250</v>
      </c>
      <c r="K9" s="29"/>
      <c r="L9" s="29"/>
      <c r="M9" s="29"/>
      <c r="N9" s="29"/>
      <c r="O9" s="29"/>
      <c r="P9" s="29">
        <v>19200</v>
      </c>
      <c r="Q9" s="29">
        <v>19200</v>
      </c>
      <c r="R9" s="29">
        <v>16800</v>
      </c>
      <c r="S9" s="29">
        <v>18300</v>
      </c>
      <c r="T9" s="29">
        <v>8400</v>
      </c>
      <c r="U9" s="30">
        <f>SUM(D9:T9)</f>
        <v>182900</v>
      </c>
    </row>
    <row r="10" spans="1:21" ht="23.25">
      <c r="A10" s="10" t="s">
        <v>254</v>
      </c>
      <c r="B10" s="11" t="s">
        <v>255</v>
      </c>
      <c r="C10" s="1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9"/>
      <c r="R10" s="29"/>
      <c r="S10" s="29"/>
      <c r="T10" s="29"/>
      <c r="U10" s="30"/>
    </row>
    <row r="11" spans="1:21" ht="23.25">
      <c r="A11" s="8"/>
      <c r="B11" s="5" t="s">
        <v>8</v>
      </c>
      <c r="C11" s="6" t="s">
        <v>23</v>
      </c>
      <c r="D11" s="32">
        <v>9</v>
      </c>
      <c r="E11" s="32">
        <v>11</v>
      </c>
      <c r="F11" s="32">
        <v>6</v>
      </c>
      <c r="G11" s="32">
        <v>7</v>
      </c>
      <c r="H11" s="32">
        <v>8</v>
      </c>
      <c r="I11" s="32">
        <v>11</v>
      </c>
      <c r="J11" s="32">
        <v>4</v>
      </c>
      <c r="K11" s="32"/>
      <c r="L11" s="32"/>
      <c r="M11" s="32"/>
      <c r="N11" s="32"/>
      <c r="O11" s="32"/>
      <c r="P11" s="32">
        <v>8</v>
      </c>
      <c r="Q11" s="29">
        <v>7</v>
      </c>
      <c r="R11" s="29">
        <v>9</v>
      </c>
      <c r="S11" s="29">
        <v>6</v>
      </c>
      <c r="T11" s="29">
        <v>5</v>
      </c>
      <c r="U11" s="30">
        <f>SUM(D11:T11)</f>
        <v>91</v>
      </c>
    </row>
    <row r="12" spans="1:21" ht="23.25">
      <c r="A12" s="8"/>
      <c r="B12" s="5" t="s">
        <v>7</v>
      </c>
      <c r="C12" s="6" t="s">
        <v>24</v>
      </c>
      <c r="D12" s="32">
        <v>17250</v>
      </c>
      <c r="E12" s="32">
        <v>20500</v>
      </c>
      <c r="F12" s="32">
        <v>19000</v>
      </c>
      <c r="G12" s="32">
        <v>25000</v>
      </c>
      <c r="H12" s="32">
        <v>22000</v>
      </c>
      <c r="I12" s="32">
        <v>22000</v>
      </c>
      <c r="J12" s="32">
        <v>22000</v>
      </c>
      <c r="K12" s="32"/>
      <c r="L12" s="32"/>
      <c r="M12" s="32"/>
      <c r="N12" s="32"/>
      <c r="O12" s="32"/>
      <c r="P12" s="32">
        <v>27600</v>
      </c>
      <c r="Q12" s="29">
        <v>30000</v>
      </c>
      <c r="R12" s="29">
        <v>27600</v>
      </c>
      <c r="S12" s="29">
        <v>27300</v>
      </c>
      <c r="T12" s="29">
        <v>20400</v>
      </c>
      <c r="U12" s="30">
        <f>SUM(D12:T12)</f>
        <v>280650</v>
      </c>
    </row>
    <row r="13" spans="1:21" ht="23.25">
      <c r="A13" s="10" t="s">
        <v>43</v>
      </c>
      <c r="B13" s="11" t="s">
        <v>29</v>
      </c>
      <c r="C13" s="12"/>
      <c r="D13" s="13"/>
      <c r="E13" s="10"/>
      <c r="F13" s="10"/>
      <c r="G13" s="10"/>
      <c r="H13" s="10"/>
      <c r="I13" s="10"/>
      <c r="J13" s="10"/>
      <c r="K13" s="14"/>
      <c r="L13" s="14"/>
      <c r="M13" s="14"/>
      <c r="N13" s="14"/>
      <c r="O13" s="14"/>
      <c r="P13" s="11"/>
      <c r="Q13" s="5"/>
      <c r="R13" s="6"/>
      <c r="S13" s="6"/>
      <c r="T13" s="5"/>
      <c r="U13" s="5"/>
    </row>
    <row r="14" spans="1:21" ht="23.25">
      <c r="A14" s="8"/>
      <c r="B14" s="5" t="s">
        <v>8</v>
      </c>
      <c r="C14" s="6" t="s">
        <v>23</v>
      </c>
      <c r="D14" s="29">
        <v>6</v>
      </c>
      <c r="E14" s="29">
        <v>3</v>
      </c>
      <c r="F14" s="29">
        <v>4</v>
      </c>
      <c r="G14" s="29">
        <v>3</v>
      </c>
      <c r="H14" s="29">
        <v>4</v>
      </c>
      <c r="I14" s="29">
        <v>4</v>
      </c>
      <c r="J14" s="29" t="s">
        <v>203</v>
      </c>
      <c r="K14" s="29"/>
      <c r="L14" s="29"/>
      <c r="M14" s="29"/>
      <c r="N14" s="29"/>
      <c r="O14" s="29"/>
      <c r="P14" s="29">
        <v>4</v>
      </c>
      <c r="Q14" s="29">
        <v>7</v>
      </c>
      <c r="R14" s="29">
        <v>2</v>
      </c>
      <c r="S14" s="29">
        <v>2</v>
      </c>
      <c r="T14" s="29">
        <v>2</v>
      </c>
      <c r="U14" s="30">
        <f>SUM(D14:T14)</f>
        <v>41</v>
      </c>
    </row>
    <row r="15" spans="1:21" ht="23.25">
      <c r="A15" s="8"/>
      <c r="B15" s="5" t="s">
        <v>7</v>
      </c>
      <c r="C15" s="6" t="s">
        <v>24</v>
      </c>
      <c r="D15" s="29">
        <v>12000</v>
      </c>
      <c r="E15" s="29">
        <v>13500</v>
      </c>
      <c r="F15" s="29">
        <v>12000</v>
      </c>
      <c r="G15" s="29">
        <v>14000</v>
      </c>
      <c r="H15" s="29">
        <v>14000</v>
      </c>
      <c r="I15" s="29">
        <v>16000</v>
      </c>
      <c r="J15" s="29" t="s">
        <v>203</v>
      </c>
      <c r="K15" s="29"/>
      <c r="L15" s="29"/>
      <c r="M15" s="29"/>
      <c r="N15" s="29"/>
      <c r="O15" s="29"/>
      <c r="P15" s="29">
        <v>15600</v>
      </c>
      <c r="Q15" s="29">
        <v>16800</v>
      </c>
      <c r="R15" s="29">
        <v>19200</v>
      </c>
      <c r="S15" s="29">
        <v>16800</v>
      </c>
      <c r="T15" s="29">
        <v>15600</v>
      </c>
      <c r="U15" s="30">
        <f>SUM(D15:T15)</f>
        <v>165500</v>
      </c>
    </row>
    <row r="16" spans="1:21" ht="23.25">
      <c r="A16" s="10" t="s">
        <v>44</v>
      </c>
      <c r="B16" s="11" t="s">
        <v>28</v>
      </c>
      <c r="C16" s="12"/>
      <c r="D16" s="13"/>
      <c r="E16" s="10"/>
      <c r="F16" s="10"/>
      <c r="G16" s="10"/>
      <c r="H16" s="10"/>
      <c r="I16" s="10"/>
      <c r="J16" s="10"/>
      <c r="K16" s="14"/>
      <c r="L16" s="14"/>
      <c r="M16" s="14"/>
      <c r="N16" s="14"/>
      <c r="O16" s="14"/>
      <c r="P16" s="11"/>
      <c r="Q16" s="11"/>
      <c r="R16" s="12"/>
      <c r="S16" s="12"/>
      <c r="T16" s="11"/>
      <c r="U16" s="11"/>
    </row>
    <row r="17" spans="1:21" ht="23.25">
      <c r="A17" s="8"/>
      <c r="B17" s="5" t="s">
        <v>8</v>
      </c>
      <c r="C17" s="6" t="s">
        <v>23</v>
      </c>
      <c r="D17" s="29">
        <v>7</v>
      </c>
      <c r="E17" s="29">
        <v>6</v>
      </c>
      <c r="F17" s="29">
        <v>4</v>
      </c>
      <c r="G17" s="29">
        <v>4</v>
      </c>
      <c r="H17" s="29">
        <v>5</v>
      </c>
      <c r="I17" s="29">
        <v>5</v>
      </c>
      <c r="J17" s="29">
        <v>5</v>
      </c>
      <c r="K17" s="29"/>
      <c r="L17" s="29"/>
      <c r="M17" s="29"/>
      <c r="N17" s="29"/>
      <c r="O17" s="29"/>
      <c r="P17" s="29">
        <v>4</v>
      </c>
      <c r="Q17" s="29">
        <v>4</v>
      </c>
      <c r="R17" s="29">
        <v>4</v>
      </c>
      <c r="S17" s="29">
        <v>3</v>
      </c>
      <c r="T17" s="29">
        <v>4</v>
      </c>
      <c r="U17" s="31">
        <f>SUM(D17:T17)</f>
        <v>55</v>
      </c>
    </row>
    <row r="18" spans="1:21" ht="23.25">
      <c r="A18" s="8"/>
      <c r="B18" s="5" t="s">
        <v>7</v>
      </c>
      <c r="C18" s="6" t="s">
        <v>24</v>
      </c>
      <c r="D18" s="29">
        <v>13500</v>
      </c>
      <c r="E18" s="29">
        <v>11250</v>
      </c>
      <c r="F18" s="29">
        <v>15500</v>
      </c>
      <c r="G18" s="29">
        <v>15500</v>
      </c>
      <c r="H18" s="29">
        <v>13250</v>
      </c>
      <c r="I18" s="29">
        <v>12250</v>
      </c>
      <c r="J18" s="29">
        <v>12250</v>
      </c>
      <c r="K18" s="29"/>
      <c r="L18" s="29"/>
      <c r="M18" s="29"/>
      <c r="N18" s="29"/>
      <c r="O18" s="29"/>
      <c r="P18" s="29">
        <v>14400</v>
      </c>
      <c r="Q18" s="29">
        <v>16800</v>
      </c>
      <c r="R18" s="29">
        <v>16800</v>
      </c>
      <c r="S18" s="29">
        <v>14100</v>
      </c>
      <c r="T18" s="29">
        <v>11700</v>
      </c>
      <c r="U18" s="30">
        <f>SUM(D18:T18)</f>
        <v>167300</v>
      </c>
    </row>
    <row r="19" spans="1:21" ht="23.25">
      <c r="A19" s="10" t="s">
        <v>45</v>
      </c>
      <c r="B19" s="11" t="s">
        <v>121</v>
      </c>
      <c r="C19" s="12"/>
      <c r="D19" s="13"/>
      <c r="E19" s="10"/>
      <c r="F19" s="10"/>
      <c r="G19" s="10"/>
      <c r="H19" s="10"/>
      <c r="I19" s="10"/>
      <c r="J19" s="10"/>
      <c r="K19" s="14"/>
      <c r="L19" s="14"/>
      <c r="M19" s="14"/>
      <c r="N19" s="14"/>
      <c r="O19" s="14"/>
      <c r="P19" s="11"/>
      <c r="Q19" s="5"/>
      <c r="R19" s="6"/>
      <c r="S19" s="6"/>
      <c r="T19" s="5"/>
      <c r="U19" s="5"/>
    </row>
    <row r="20" spans="1:21" ht="23.25">
      <c r="A20" s="8"/>
      <c r="B20" s="5" t="s">
        <v>8</v>
      </c>
      <c r="C20" s="6" t="s">
        <v>23</v>
      </c>
      <c r="D20" s="32">
        <v>18</v>
      </c>
      <c r="E20" s="29">
        <v>13</v>
      </c>
      <c r="F20" s="29">
        <v>15</v>
      </c>
      <c r="G20" s="29">
        <v>15</v>
      </c>
      <c r="H20" s="29">
        <v>14</v>
      </c>
      <c r="I20" s="29">
        <v>12</v>
      </c>
      <c r="J20" s="29">
        <v>8</v>
      </c>
      <c r="K20" s="29"/>
      <c r="L20" s="29"/>
      <c r="M20" s="29"/>
      <c r="N20" s="29"/>
      <c r="O20" s="29"/>
      <c r="P20" s="29">
        <v>20</v>
      </c>
      <c r="Q20" s="29">
        <v>13</v>
      </c>
      <c r="R20" s="29" t="s">
        <v>203</v>
      </c>
      <c r="S20" s="29">
        <v>13</v>
      </c>
      <c r="T20" s="29">
        <v>29</v>
      </c>
      <c r="U20" s="29">
        <f>SUM(D20:T20)</f>
        <v>170</v>
      </c>
    </row>
    <row r="21" spans="1:21" ht="23.25">
      <c r="A21" s="8"/>
      <c r="B21" s="5" t="s">
        <v>7</v>
      </c>
      <c r="C21" s="6" t="s">
        <v>24</v>
      </c>
      <c r="D21" s="29">
        <v>51250</v>
      </c>
      <c r="E21" s="29">
        <v>33500</v>
      </c>
      <c r="F21" s="29">
        <v>44750</v>
      </c>
      <c r="G21" s="29">
        <v>42500</v>
      </c>
      <c r="H21" s="29">
        <v>23000</v>
      </c>
      <c r="I21" s="29">
        <v>38750</v>
      </c>
      <c r="J21" s="29">
        <v>38750</v>
      </c>
      <c r="K21" s="29"/>
      <c r="L21" s="29"/>
      <c r="M21" s="29"/>
      <c r="N21" s="29"/>
      <c r="O21" s="29"/>
      <c r="P21" s="29">
        <v>53700</v>
      </c>
      <c r="Q21" s="29">
        <v>65700</v>
      </c>
      <c r="R21" s="29" t="s">
        <v>203</v>
      </c>
      <c r="S21" s="29">
        <v>61500</v>
      </c>
      <c r="T21" s="29">
        <v>38400</v>
      </c>
      <c r="U21" s="29">
        <f>SUM(D21:T21)</f>
        <v>491800</v>
      </c>
    </row>
    <row r="22" spans="1:21" ht="21.75" customHeight="1">
      <c r="A22" s="10" t="s">
        <v>46</v>
      </c>
      <c r="B22" s="11" t="s">
        <v>205</v>
      </c>
      <c r="C22" s="1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1"/>
    </row>
    <row r="23" spans="1:21" ht="21.75" customHeight="1">
      <c r="A23" s="14"/>
      <c r="B23" s="11" t="s">
        <v>206</v>
      </c>
      <c r="C23" s="12" t="s">
        <v>23</v>
      </c>
      <c r="D23" s="29" t="s">
        <v>203</v>
      </c>
      <c r="E23" s="29" t="s">
        <v>203</v>
      </c>
      <c r="F23" s="29" t="s">
        <v>203</v>
      </c>
      <c r="G23" s="29" t="s">
        <v>203</v>
      </c>
      <c r="H23" s="32">
        <v>1</v>
      </c>
      <c r="I23" s="32">
        <v>28</v>
      </c>
      <c r="J23" s="32">
        <v>14</v>
      </c>
      <c r="K23" s="32"/>
      <c r="L23" s="32"/>
      <c r="M23" s="32"/>
      <c r="N23" s="32"/>
      <c r="O23" s="32"/>
      <c r="P23" s="32">
        <v>53</v>
      </c>
      <c r="Q23" s="32">
        <v>77</v>
      </c>
      <c r="R23" s="32">
        <v>107</v>
      </c>
      <c r="S23" s="32">
        <v>38</v>
      </c>
      <c r="T23" s="32">
        <v>22</v>
      </c>
      <c r="U23" s="29">
        <f>SUM(H23:T23)</f>
        <v>340</v>
      </c>
    </row>
    <row r="24" spans="1:21" ht="21.75" customHeight="1">
      <c r="A24" s="14"/>
      <c r="B24" s="11" t="s">
        <v>106</v>
      </c>
      <c r="C24" s="12" t="s">
        <v>91</v>
      </c>
      <c r="D24" s="32">
        <v>7000</v>
      </c>
      <c r="E24" s="32">
        <v>9250</v>
      </c>
      <c r="F24" s="32">
        <v>9750</v>
      </c>
      <c r="G24" s="32">
        <v>9250</v>
      </c>
      <c r="H24" s="32">
        <v>7750</v>
      </c>
      <c r="I24" s="32">
        <v>15250</v>
      </c>
      <c r="J24" s="32">
        <v>15250</v>
      </c>
      <c r="K24" s="32"/>
      <c r="L24" s="32"/>
      <c r="M24" s="32"/>
      <c r="N24" s="32"/>
      <c r="O24" s="32"/>
      <c r="P24" s="32">
        <v>27300</v>
      </c>
      <c r="Q24" s="32">
        <v>50100</v>
      </c>
      <c r="R24" s="32">
        <v>21000</v>
      </c>
      <c r="S24" s="32">
        <v>32700</v>
      </c>
      <c r="T24" s="32">
        <v>18600</v>
      </c>
      <c r="U24" s="31">
        <f>SUM(D24:T24)</f>
        <v>223200</v>
      </c>
    </row>
    <row r="25" spans="1:21" ht="21.75" customHeight="1">
      <c r="A25" s="156"/>
      <c r="B25" s="153"/>
      <c r="C25" s="154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8"/>
    </row>
    <row r="26" spans="1:21" ht="21.75" customHeight="1">
      <c r="A26" s="14"/>
      <c r="B26" s="11"/>
      <c r="C26" s="1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1"/>
    </row>
    <row r="27" spans="1:21" ht="21.75" customHeight="1">
      <c r="A27" s="10" t="s">
        <v>47</v>
      </c>
      <c r="B27" s="11" t="s">
        <v>264</v>
      </c>
      <c r="C27" s="12"/>
      <c r="D27" s="32"/>
      <c r="E27" s="29"/>
      <c r="F27" s="29"/>
      <c r="G27" s="29"/>
      <c r="H27" s="29"/>
      <c r="I27" s="29"/>
      <c r="J27" s="107"/>
      <c r="K27" s="32"/>
      <c r="L27" s="32"/>
      <c r="M27" s="32"/>
      <c r="N27" s="32"/>
      <c r="O27" s="32"/>
      <c r="P27" s="29"/>
      <c r="Q27" s="29"/>
      <c r="R27" s="29"/>
      <c r="S27" s="29"/>
      <c r="T27" s="29"/>
      <c r="U27" s="30"/>
    </row>
    <row r="28" spans="1:21" ht="21.75" customHeight="1">
      <c r="A28" s="8"/>
      <c r="B28" s="5" t="s">
        <v>8</v>
      </c>
      <c r="C28" s="6" t="s">
        <v>23</v>
      </c>
      <c r="D28" s="122"/>
      <c r="E28" s="123"/>
      <c r="F28" s="123"/>
      <c r="G28" s="123"/>
      <c r="H28" s="123"/>
      <c r="I28" s="123"/>
      <c r="J28" s="123"/>
      <c r="K28" s="150"/>
      <c r="L28" s="32"/>
      <c r="M28" s="32"/>
      <c r="N28" s="32"/>
      <c r="O28" s="119"/>
      <c r="P28" s="151" t="s">
        <v>332</v>
      </c>
      <c r="Q28" s="132"/>
      <c r="R28" s="132"/>
      <c r="S28" s="123"/>
      <c r="T28" s="123"/>
      <c r="U28" s="123"/>
    </row>
    <row r="29" spans="1:21" ht="21.75" customHeight="1">
      <c r="A29" s="8"/>
      <c r="B29" s="5" t="s">
        <v>7</v>
      </c>
      <c r="C29" s="6" t="s">
        <v>24</v>
      </c>
      <c r="D29" s="29" t="s">
        <v>203</v>
      </c>
      <c r="E29" s="32" t="s">
        <v>203</v>
      </c>
      <c r="F29" s="32" t="s">
        <v>203</v>
      </c>
      <c r="G29" s="32" t="s">
        <v>203</v>
      </c>
      <c r="H29" s="32" t="s">
        <v>203</v>
      </c>
      <c r="I29" s="32">
        <v>24250</v>
      </c>
      <c r="J29" s="32" t="s">
        <v>203</v>
      </c>
      <c r="K29" s="32"/>
      <c r="L29" s="32"/>
      <c r="M29" s="32"/>
      <c r="N29" s="32"/>
      <c r="O29" s="32"/>
      <c r="P29" s="32">
        <v>13200</v>
      </c>
      <c r="Q29" s="32">
        <v>28800</v>
      </c>
      <c r="R29" s="32">
        <v>30600</v>
      </c>
      <c r="S29" s="32">
        <v>7200</v>
      </c>
      <c r="T29" s="32">
        <v>26400</v>
      </c>
      <c r="U29" s="31">
        <f>SUM(I29:T29)</f>
        <v>130450</v>
      </c>
    </row>
    <row r="30" spans="1:21" ht="21.75" customHeight="1">
      <c r="A30" s="10" t="s">
        <v>48</v>
      </c>
      <c r="B30" s="11" t="s">
        <v>265</v>
      </c>
      <c r="C30" s="1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107"/>
      <c r="S30" s="107"/>
      <c r="T30" s="107"/>
      <c r="U30" s="31"/>
    </row>
    <row r="31" spans="1:21" ht="21.75" customHeight="1">
      <c r="A31" s="14"/>
      <c r="B31" s="5" t="s">
        <v>8</v>
      </c>
      <c r="C31" s="6" t="s">
        <v>23</v>
      </c>
      <c r="D31" s="133" t="s">
        <v>304</v>
      </c>
      <c r="E31" s="131"/>
      <c r="F31" s="29"/>
      <c r="G31" s="29"/>
      <c r="H31" s="29"/>
      <c r="I31" s="29"/>
      <c r="J31" s="29"/>
      <c r="K31" s="32"/>
      <c r="L31" s="32"/>
      <c r="M31" s="32"/>
      <c r="N31" s="32"/>
      <c r="O31" s="32"/>
      <c r="P31" s="29"/>
      <c r="Q31" s="119"/>
      <c r="R31" s="123"/>
      <c r="S31" s="123"/>
      <c r="T31" s="123"/>
      <c r="U31" s="120"/>
    </row>
    <row r="32" spans="1:21" ht="21.75" customHeight="1">
      <c r="A32" s="14"/>
      <c r="B32" s="5" t="s">
        <v>7</v>
      </c>
      <c r="C32" s="6" t="s">
        <v>24</v>
      </c>
      <c r="D32" s="29" t="s">
        <v>203</v>
      </c>
      <c r="E32" s="29" t="s">
        <v>203</v>
      </c>
      <c r="F32" s="29" t="s">
        <v>203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32"/>
      <c r="L32" s="32"/>
      <c r="M32" s="32"/>
      <c r="N32" s="32"/>
      <c r="O32" s="32"/>
      <c r="P32" s="29" t="s">
        <v>203</v>
      </c>
      <c r="Q32" s="29" t="s">
        <v>203</v>
      </c>
      <c r="R32" s="32" t="s">
        <v>203</v>
      </c>
      <c r="S32" s="32" t="s">
        <v>203</v>
      </c>
      <c r="T32" s="32" t="s">
        <v>203</v>
      </c>
      <c r="U32" s="29" t="s">
        <v>203</v>
      </c>
    </row>
    <row r="33" spans="1:21" ht="21.75" customHeight="1">
      <c r="A33" s="10" t="s">
        <v>49</v>
      </c>
      <c r="B33" s="11" t="s">
        <v>13</v>
      </c>
      <c r="C33" s="12"/>
      <c r="D33" s="13"/>
      <c r="E33" s="10"/>
      <c r="F33" s="10"/>
      <c r="G33" s="10"/>
      <c r="H33" s="10"/>
      <c r="I33" s="10"/>
      <c r="J33" s="10"/>
      <c r="K33" s="14"/>
      <c r="L33" s="14"/>
      <c r="M33" s="14"/>
      <c r="N33" s="14"/>
      <c r="O33" s="14"/>
      <c r="P33" s="11"/>
      <c r="Q33" s="11"/>
      <c r="R33" s="12"/>
      <c r="S33" s="12"/>
      <c r="T33" s="11"/>
      <c r="U33" s="11"/>
    </row>
    <row r="34" spans="1:21" ht="21.75" customHeight="1">
      <c r="A34" s="8"/>
      <c r="B34" s="5" t="s">
        <v>111</v>
      </c>
      <c r="C34" s="6" t="s">
        <v>23</v>
      </c>
      <c r="D34" s="29">
        <v>24</v>
      </c>
      <c r="E34" s="29">
        <v>139</v>
      </c>
      <c r="F34" s="29">
        <v>166</v>
      </c>
      <c r="G34" s="29">
        <v>126</v>
      </c>
      <c r="H34" s="29">
        <v>158</v>
      </c>
      <c r="I34" s="29">
        <v>183</v>
      </c>
      <c r="J34" s="29">
        <v>92</v>
      </c>
      <c r="K34" s="29"/>
      <c r="L34" s="29"/>
      <c r="M34" s="29"/>
      <c r="N34" s="29"/>
      <c r="O34" s="29"/>
      <c r="P34" s="29">
        <v>245</v>
      </c>
      <c r="Q34" s="29">
        <v>158</v>
      </c>
      <c r="R34" s="29">
        <v>166</v>
      </c>
      <c r="S34" s="29">
        <v>140</v>
      </c>
      <c r="T34" s="29">
        <v>287</v>
      </c>
      <c r="U34" s="30">
        <f>SUM(D34:T34)</f>
        <v>1884</v>
      </c>
    </row>
    <row r="35" spans="1:21" ht="21.75" customHeight="1">
      <c r="A35" s="8"/>
      <c r="B35" s="5" t="s">
        <v>7</v>
      </c>
      <c r="C35" s="6" t="s">
        <v>24</v>
      </c>
      <c r="D35" s="29">
        <v>28750</v>
      </c>
      <c r="E35" s="29">
        <v>36500</v>
      </c>
      <c r="F35" s="29">
        <v>39250</v>
      </c>
      <c r="G35" s="29">
        <v>21000</v>
      </c>
      <c r="H35" s="29">
        <v>33500</v>
      </c>
      <c r="I35" s="29">
        <v>38750</v>
      </c>
      <c r="J35" s="29">
        <v>38750</v>
      </c>
      <c r="K35" s="29"/>
      <c r="L35" s="29"/>
      <c r="M35" s="29"/>
      <c r="N35" s="29"/>
      <c r="O35" s="29"/>
      <c r="P35" s="29">
        <v>49200</v>
      </c>
      <c r="Q35" s="29">
        <v>48600</v>
      </c>
      <c r="R35" s="29">
        <v>48600</v>
      </c>
      <c r="S35" s="29">
        <v>48300</v>
      </c>
      <c r="T35" s="29">
        <v>40500</v>
      </c>
      <c r="U35" s="30">
        <f>SUM(D35:T35)</f>
        <v>471700</v>
      </c>
    </row>
    <row r="36" spans="1:21" ht="21.75" customHeight="1">
      <c r="A36" s="10" t="s">
        <v>50</v>
      </c>
      <c r="B36" s="11" t="s">
        <v>122</v>
      </c>
      <c r="C36" s="12"/>
      <c r="D36" s="13"/>
      <c r="E36" s="10"/>
      <c r="F36" s="10"/>
      <c r="G36" s="10"/>
      <c r="H36" s="10"/>
      <c r="I36" s="10"/>
      <c r="J36" s="10"/>
      <c r="K36" s="14"/>
      <c r="L36" s="14"/>
      <c r="M36" s="14"/>
      <c r="N36" s="14"/>
      <c r="O36" s="14"/>
      <c r="P36" s="11"/>
      <c r="Q36" s="5"/>
      <c r="R36" s="6"/>
      <c r="S36" s="6"/>
      <c r="T36" s="5"/>
      <c r="U36" s="5"/>
    </row>
    <row r="37" spans="1:21" ht="21.75" customHeight="1">
      <c r="A37" s="8"/>
      <c r="B37" s="5" t="s">
        <v>201</v>
      </c>
      <c r="C37" s="6" t="s">
        <v>23</v>
      </c>
      <c r="D37" s="29">
        <v>207</v>
      </c>
      <c r="E37" s="29">
        <v>284</v>
      </c>
      <c r="F37" s="29">
        <v>100</v>
      </c>
      <c r="G37" s="29">
        <v>130</v>
      </c>
      <c r="H37" s="29">
        <v>191</v>
      </c>
      <c r="I37" s="29">
        <v>251</v>
      </c>
      <c r="J37" s="29">
        <v>218</v>
      </c>
      <c r="K37" s="29"/>
      <c r="L37" s="29"/>
      <c r="M37" s="29"/>
      <c r="N37" s="29"/>
      <c r="O37" s="29"/>
      <c r="P37" s="29">
        <v>212</v>
      </c>
      <c r="Q37" s="29">
        <v>261</v>
      </c>
      <c r="R37" s="29">
        <v>228</v>
      </c>
      <c r="S37" s="29">
        <v>211</v>
      </c>
      <c r="T37" s="29">
        <v>258</v>
      </c>
      <c r="U37" s="30">
        <f>SUM(D37:T37)</f>
        <v>2551</v>
      </c>
    </row>
    <row r="38" spans="1:21" ht="21.75" customHeight="1">
      <c r="A38" s="8"/>
      <c r="B38" s="5" t="s">
        <v>7</v>
      </c>
      <c r="C38" s="6" t="s">
        <v>24</v>
      </c>
      <c r="D38" s="29">
        <v>18250</v>
      </c>
      <c r="E38" s="29">
        <v>15500</v>
      </c>
      <c r="F38" s="29">
        <v>8750</v>
      </c>
      <c r="G38" s="29">
        <v>16250</v>
      </c>
      <c r="H38" s="29">
        <v>18250</v>
      </c>
      <c r="I38" s="29">
        <v>21500</v>
      </c>
      <c r="J38" s="29">
        <v>21500</v>
      </c>
      <c r="K38" s="29"/>
      <c r="L38" s="29"/>
      <c r="M38" s="29"/>
      <c r="N38" s="29"/>
      <c r="O38" s="29"/>
      <c r="P38" s="29">
        <v>19800</v>
      </c>
      <c r="Q38" s="29">
        <v>21300</v>
      </c>
      <c r="R38" s="29">
        <v>22800</v>
      </c>
      <c r="S38" s="29">
        <v>21300</v>
      </c>
      <c r="T38" s="29">
        <v>22500</v>
      </c>
      <c r="U38" s="30">
        <f>SUM(D38:T38)</f>
        <v>227700</v>
      </c>
    </row>
    <row r="39" spans="1:21" ht="23.25">
      <c r="A39" s="10" t="s">
        <v>268</v>
      </c>
      <c r="B39" s="11" t="s">
        <v>120</v>
      </c>
      <c r="C39" s="12"/>
      <c r="D39" s="13"/>
      <c r="E39" s="10"/>
      <c r="F39" s="10"/>
      <c r="G39" s="10"/>
      <c r="H39" s="10"/>
      <c r="I39" s="10"/>
      <c r="J39" s="10"/>
      <c r="K39" s="14"/>
      <c r="L39" s="14"/>
      <c r="M39" s="14"/>
      <c r="N39" s="14"/>
      <c r="O39" s="14"/>
      <c r="P39" s="11"/>
      <c r="Q39" s="11"/>
      <c r="R39" s="12"/>
      <c r="S39" s="12"/>
      <c r="T39" s="11"/>
      <c r="U39" s="11"/>
    </row>
    <row r="40" spans="1:21" ht="23.25">
      <c r="A40" s="5"/>
      <c r="B40" s="5" t="s">
        <v>200</v>
      </c>
      <c r="C40" s="6" t="s">
        <v>23</v>
      </c>
      <c r="D40" s="29">
        <v>102</v>
      </c>
      <c r="E40" s="29">
        <v>66</v>
      </c>
      <c r="F40" s="29">
        <v>77</v>
      </c>
      <c r="G40" s="29">
        <v>80</v>
      </c>
      <c r="H40" s="29">
        <v>109</v>
      </c>
      <c r="I40" s="29">
        <v>103</v>
      </c>
      <c r="J40" s="29">
        <v>91</v>
      </c>
      <c r="K40" s="29"/>
      <c r="L40" s="29"/>
      <c r="M40" s="29"/>
      <c r="N40" s="29"/>
      <c r="O40" s="29"/>
      <c r="P40" s="29">
        <v>175</v>
      </c>
      <c r="Q40" s="29">
        <v>150</v>
      </c>
      <c r="R40" s="29">
        <v>64</v>
      </c>
      <c r="S40" s="29">
        <v>70</v>
      </c>
      <c r="T40" s="29">
        <v>47</v>
      </c>
      <c r="U40" s="30">
        <f>SUM(D40:T40)</f>
        <v>1134</v>
      </c>
    </row>
    <row r="41" spans="1:21" ht="23.25">
      <c r="A41" s="5"/>
      <c r="B41" s="5" t="s">
        <v>7</v>
      </c>
      <c r="C41" s="6" t="s">
        <v>24</v>
      </c>
      <c r="D41" s="29">
        <v>25250</v>
      </c>
      <c r="E41" s="29">
        <v>28250</v>
      </c>
      <c r="F41" s="29">
        <v>39500</v>
      </c>
      <c r="G41" s="29">
        <v>38000</v>
      </c>
      <c r="H41" s="29">
        <v>39750</v>
      </c>
      <c r="I41" s="29">
        <v>38750</v>
      </c>
      <c r="J41" s="29">
        <v>38750</v>
      </c>
      <c r="K41" s="29"/>
      <c r="L41" s="29"/>
      <c r="M41" s="29"/>
      <c r="N41" s="29"/>
      <c r="O41" s="29"/>
      <c r="P41" s="29">
        <v>70800</v>
      </c>
      <c r="Q41" s="29">
        <v>49200</v>
      </c>
      <c r="R41" s="29">
        <v>37200</v>
      </c>
      <c r="S41" s="29">
        <v>45600</v>
      </c>
      <c r="T41" s="29">
        <v>24000</v>
      </c>
      <c r="U41" s="30">
        <f>SUM(D41:T41)</f>
        <v>475050</v>
      </c>
    </row>
    <row r="42" spans="1:21" ht="23.25">
      <c r="A42" s="11">
        <v>1.12</v>
      </c>
      <c r="B42" s="11" t="s">
        <v>260</v>
      </c>
      <c r="C42" s="12"/>
      <c r="D42" s="32"/>
      <c r="E42" s="32"/>
      <c r="F42" s="32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31"/>
    </row>
    <row r="43" spans="1:21" ht="23.25">
      <c r="A43" s="11"/>
      <c r="B43" s="5" t="s">
        <v>111</v>
      </c>
      <c r="C43" s="6" t="s">
        <v>23</v>
      </c>
      <c r="D43" s="32">
        <v>11</v>
      </c>
      <c r="E43" s="32">
        <v>7</v>
      </c>
      <c r="F43" s="119">
        <v>15</v>
      </c>
      <c r="G43" s="122">
        <v>32</v>
      </c>
      <c r="H43" s="122"/>
      <c r="I43" s="49" t="s">
        <v>333</v>
      </c>
      <c r="J43" s="123"/>
      <c r="K43" s="123"/>
      <c r="L43" s="123"/>
      <c r="M43" s="123"/>
      <c r="N43" s="123"/>
      <c r="O43" s="123"/>
      <c r="P43" s="29"/>
      <c r="Q43" s="123"/>
      <c r="R43" s="123"/>
      <c r="S43" s="123"/>
      <c r="T43" s="98"/>
      <c r="U43" s="120">
        <f>SUM(D43:T43)</f>
        <v>65</v>
      </c>
    </row>
    <row r="44" spans="1:21" ht="23.25">
      <c r="A44" s="11"/>
      <c r="B44" s="5" t="s">
        <v>7</v>
      </c>
      <c r="C44" s="6" t="s">
        <v>24</v>
      </c>
      <c r="D44" s="32">
        <v>6500</v>
      </c>
      <c r="E44" s="32">
        <v>7500</v>
      </c>
      <c r="F44" s="119">
        <v>20000</v>
      </c>
      <c r="G44" s="119">
        <v>19500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29" t="s">
        <v>203</v>
      </c>
      <c r="M44" s="29" t="s">
        <v>203</v>
      </c>
      <c r="N44" s="29" t="s">
        <v>203</v>
      </c>
      <c r="O44" s="29" t="s">
        <v>203</v>
      </c>
      <c r="P44" s="29" t="s">
        <v>203</v>
      </c>
      <c r="Q44" s="29" t="s">
        <v>203</v>
      </c>
      <c r="R44" s="32" t="s">
        <v>203</v>
      </c>
      <c r="S44" s="32" t="s">
        <v>203</v>
      </c>
      <c r="T44" s="29" t="s">
        <v>203</v>
      </c>
      <c r="U44" s="120">
        <f>SUM(D44:T44)</f>
        <v>53500</v>
      </c>
    </row>
    <row r="45" spans="1:21" ht="23.25">
      <c r="A45" s="10" t="s">
        <v>51</v>
      </c>
      <c r="B45" s="11" t="s">
        <v>107</v>
      </c>
      <c r="C45" s="12"/>
      <c r="D45" s="13"/>
      <c r="E45" s="10"/>
      <c r="F45" s="10"/>
      <c r="G45" s="10"/>
      <c r="H45" s="10"/>
      <c r="I45" s="10"/>
      <c r="J45" s="10"/>
      <c r="K45" s="14"/>
      <c r="L45" s="14"/>
      <c r="M45" s="14"/>
      <c r="N45" s="14"/>
      <c r="O45" s="14"/>
      <c r="P45" s="11"/>
      <c r="Q45" s="11"/>
      <c r="R45" s="12"/>
      <c r="S45" s="12"/>
      <c r="T45" s="11"/>
      <c r="U45" s="11"/>
    </row>
    <row r="46" spans="1:21" ht="23.25">
      <c r="A46" s="8"/>
      <c r="B46" s="5" t="s">
        <v>202</v>
      </c>
      <c r="C46" s="6" t="s">
        <v>23</v>
      </c>
      <c r="D46" s="29">
        <v>10</v>
      </c>
      <c r="E46" s="29">
        <v>5</v>
      </c>
      <c r="F46" s="29">
        <v>3</v>
      </c>
      <c r="G46" s="29">
        <v>16</v>
      </c>
      <c r="H46" s="29">
        <v>19</v>
      </c>
      <c r="I46" s="29">
        <v>18</v>
      </c>
      <c r="J46" s="29">
        <v>8</v>
      </c>
      <c r="K46" s="29"/>
      <c r="L46" s="29"/>
      <c r="M46" s="29"/>
      <c r="N46" s="29"/>
      <c r="O46" s="29"/>
      <c r="P46" s="29">
        <v>10</v>
      </c>
      <c r="Q46" s="29">
        <v>5</v>
      </c>
      <c r="R46" s="29">
        <v>6</v>
      </c>
      <c r="S46" s="29">
        <v>8</v>
      </c>
      <c r="T46" s="29">
        <v>9</v>
      </c>
      <c r="U46" s="30">
        <f>SUM(D46:T46)</f>
        <v>117</v>
      </c>
    </row>
    <row r="47" spans="1:21" ht="23.25">
      <c r="A47" s="8"/>
      <c r="B47" s="5" t="s">
        <v>7</v>
      </c>
      <c r="C47" s="6" t="s">
        <v>24</v>
      </c>
      <c r="D47" s="29">
        <v>15500</v>
      </c>
      <c r="E47" s="29">
        <v>15500</v>
      </c>
      <c r="F47" s="29">
        <v>17500</v>
      </c>
      <c r="G47" s="29">
        <v>17250</v>
      </c>
      <c r="H47" s="29">
        <v>18500</v>
      </c>
      <c r="I47" s="29">
        <v>16500</v>
      </c>
      <c r="J47" s="29">
        <v>16500</v>
      </c>
      <c r="K47" s="29"/>
      <c r="L47" s="29"/>
      <c r="M47" s="29"/>
      <c r="N47" s="29"/>
      <c r="O47" s="29"/>
      <c r="P47" s="29">
        <v>10500</v>
      </c>
      <c r="Q47" s="29">
        <v>24900</v>
      </c>
      <c r="R47" s="29">
        <v>20100</v>
      </c>
      <c r="S47" s="29">
        <v>23100</v>
      </c>
      <c r="T47" s="29">
        <v>17400</v>
      </c>
      <c r="U47" s="30">
        <f>SUM(D47:T47)</f>
        <v>213250</v>
      </c>
    </row>
    <row r="48" spans="1:21" ht="23.25">
      <c r="A48" s="152" t="s">
        <v>52</v>
      </c>
      <c r="B48" s="153" t="s">
        <v>25</v>
      </c>
      <c r="C48" s="154"/>
      <c r="D48" s="155"/>
      <c r="E48" s="152"/>
      <c r="F48" s="152"/>
      <c r="G48" s="152"/>
      <c r="H48" s="152"/>
      <c r="I48" s="152"/>
      <c r="J48" s="152"/>
      <c r="K48" s="156"/>
      <c r="L48" s="156"/>
      <c r="M48" s="156"/>
      <c r="N48" s="156"/>
      <c r="O48" s="156"/>
      <c r="P48" s="153"/>
      <c r="Q48" s="153"/>
      <c r="R48" s="154"/>
      <c r="S48" s="154"/>
      <c r="T48" s="153"/>
      <c r="U48" s="153"/>
    </row>
    <row r="49" spans="1:21" ht="23.25">
      <c r="A49" s="14"/>
      <c r="B49" s="11" t="s">
        <v>8</v>
      </c>
      <c r="C49" s="12" t="s">
        <v>23</v>
      </c>
      <c r="D49" s="32">
        <v>31</v>
      </c>
      <c r="E49" s="32">
        <v>22</v>
      </c>
      <c r="F49" s="32"/>
      <c r="G49" s="130" t="s">
        <v>334</v>
      </c>
      <c r="H49" s="32"/>
      <c r="I49" s="32"/>
      <c r="J49" s="32"/>
      <c r="K49" s="32"/>
      <c r="L49" s="32"/>
      <c r="M49" s="32"/>
      <c r="N49" s="32"/>
      <c r="O49" s="32"/>
      <c r="P49" s="119"/>
      <c r="Q49" s="58"/>
      <c r="R49" s="58"/>
      <c r="S49" s="58"/>
      <c r="T49" s="150"/>
      <c r="U49" s="31">
        <f>SUM(D49:T49)</f>
        <v>53</v>
      </c>
    </row>
    <row r="50" spans="1:21" ht="23.25">
      <c r="A50" s="8"/>
      <c r="B50" s="5" t="s">
        <v>7</v>
      </c>
      <c r="C50" s="6" t="s">
        <v>24</v>
      </c>
      <c r="D50" s="29">
        <v>24250</v>
      </c>
      <c r="E50" s="29">
        <v>36000</v>
      </c>
      <c r="F50" s="29" t="s">
        <v>203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/>
      <c r="L50" s="29"/>
      <c r="M50" s="29"/>
      <c r="N50" s="29"/>
      <c r="O50" s="29"/>
      <c r="P50" s="29" t="s">
        <v>203</v>
      </c>
      <c r="Q50" s="29" t="s">
        <v>203</v>
      </c>
      <c r="R50" s="29" t="s">
        <v>203</v>
      </c>
      <c r="S50" s="29" t="s">
        <v>203</v>
      </c>
      <c r="T50" s="29"/>
      <c r="U50" s="30">
        <f>SUM(D50:T50)</f>
        <v>60250</v>
      </c>
    </row>
    <row r="51" spans="1:21" ht="23.25">
      <c r="A51" s="14" t="s">
        <v>53</v>
      </c>
      <c r="B51" s="11" t="s">
        <v>261</v>
      </c>
      <c r="C51" s="1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1"/>
    </row>
    <row r="52" spans="1:21" ht="23.25">
      <c r="A52" s="14"/>
      <c r="B52" s="5" t="s">
        <v>8</v>
      </c>
      <c r="C52" s="6" t="s">
        <v>23</v>
      </c>
      <c r="D52" s="32">
        <v>3</v>
      </c>
      <c r="E52" s="32">
        <v>20</v>
      </c>
      <c r="F52" s="32">
        <v>8</v>
      </c>
      <c r="G52" s="32"/>
      <c r="H52" s="130" t="s">
        <v>295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1">
        <f>SUM(D52:T52)</f>
        <v>31</v>
      </c>
    </row>
    <row r="53" spans="1:21" ht="23.25">
      <c r="A53" s="14"/>
      <c r="B53" s="5" t="s">
        <v>7</v>
      </c>
      <c r="C53" s="6" t="s">
        <v>24</v>
      </c>
      <c r="D53" s="32">
        <v>7000</v>
      </c>
      <c r="E53" s="32">
        <v>18500</v>
      </c>
      <c r="F53" s="32">
        <v>19000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29" t="s">
        <v>203</v>
      </c>
      <c r="M53" s="29" t="s">
        <v>203</v>
      </c>
      <c r="N53" s="29" t="s">
        <v>203</v>
      </c>
      <c r="O53" s="29" t="s">
        <v>203</v>
      </c>
      <c r="P53" s="29" t="s">
        <v>203</v>
      </c>
      <c r="Q53" s="29" t="s">
        <v>203</v>
      </c>
      <c r="R53" s="29" t="s">
        <v>203</v>
      </c>
      <c r="S53" s="29" t="s">
        <v>203</v>
      </c>
      <c r="T53" s="29" t="s">
        <v>203</v>
      </c>
      <c r="U53" s="31">
        <f>SUM(D53:T53)</f>
        <v>44500</v>
      </c>
    </row>
    <row r="54" spans="1:21" ht="21.75" customHeight="1">
      <c r="A54" s="10" t="s">
        <v>54</v>
      </c>
      <c r="B54" s="11" t="s">
        <v>9</v>
      </c>
      <c r="C54" s="12"/>
      <c r="D54" s="13"/>
      <c r="E54" s="10"/>
      <c r="F54" s="10"/>
      <c r="G54" s="10"/>
      <c r="H54" s="10"/>
      <c r="I54" s="10"/>
      <c r="J54" s="10"/>
      <c r="K54" s="14"/>
      <c r="L54" s="14"/>
      <c r="M54" s="14"/>
      <c r="N54" s="14"/>
      <c r="O54" s="14"/>
      <c r="P54" s="11"/>
      <c r="Q54" s="11"/>
      <c r="R54" s="12"/>
      <c r="S54" s="12"/>
      <c r="T54" s="11"/>
      <c r="U54" s="11"/>
    </row>
    <row r="55" spans="1:21" ht="21.75" customHeight="1">
      <c r="A55" s="8"/>
      <c r="B55" s="5" t="s">
        <v>202</v>
      </c>
      <c r="C55" s="6" t="s">
        <v>23</v>
      </c>
      <c r="D55" s="29">
        <v>23</v>
      </c>
      <c r="E55" s="29">
        <v>20</v>
      </c>
      <c r="F55" s="29">
        <v>15</v>
      </c>
      <c r="G55" s="29">
        <v>21</v>
      </c>
      <c r="H55" s="29">
        <v>20</v>
      </c>
      <c r="I55" s="29">
        <v>38</v>
      </c>
      <c r="J55" s="29">
        <v>10</v>
      </c>
      <c r="K55" s="29"/>
      <c r="L55" s="29"/>
      <c r="M55" s="29"/>
      <c r="N55" s="29"/>
      <c r="O55" s="29"/>
      <c r="P55" s="29">
        <v>21</v>
      </c>
      <c r="Q55" s="29">
        <v>22</v>
      </c>
      <c r="R55" s="29">
        <v>10</v>
      </c>
      <c r="S55" s="29">
        <v>25</v>
      </c>
      <c r="T55" s="29">
        <v>34</v>
      </c>
      <c r="U55" s="30">
        <f>SUM(D55:T55)</f>
        <v>259</v>
      </c>
    </row>
    <row r="56" spans="1:22" s="22" customFormat="1" ht="21.75" customHeight="1">
      <c r="A56" s="8"/>
      <c r="B56" s="5" t="s">
        <v>7</v>
      </c>
      <c r="C56" s="6" t="s">
        <v>24</v>
      </c>
      <c r="D56" s="29">
        <v>18750</v>
      </c>
      <c r="E56" s="29">
        <v>17250</v>
      </c>
      <c r="F56" s="29">
        <v>19750</v>
      </c>
      <c r="G56" s="29">
        <v>18750</v>
      </c>
      <c r="H56" s="29">
        <v>19750</v>
      </c>
      <c r="I56" s="29">
        <v>20000</v>
      </c>
      <c r="J56" s="29">
        <v>20000</v>
      </c>
      <c r="K56" s="29"/>
      <c r="L56" s="29"/>
      <c r="M56" s="29"/>
      <c r="N56" s="29"/>
      <c r="O56" s="29"/>
      <c r="P56" s="29">
        <v>25800</v>
      </c>
      <c r="Q56" s="29">
        <v>25200</v>
      </c>
      <c r="R56" s="29">
        <v>12000</v>
      </c>
      <c r="S56" s="29">
        <v>23700</v>
      </c>
      <c r="T56" s="29">
        <v>24000</v>
      </c>
      <c r="U56" s="30">
        <f>SUM(D56:T56)</f>
        <v>244950</v>
      </c>
      <c r="V56" s="79"/>
    </row>
    <row r="57" spans="1:21" s="22" customFormat="1" ht="21.75" customHeight="1">
      <c r="A57" s="10" t="s">
        <v>55</v>
      </c>
      <c r="B57" s="11" t="s">
        <v>11</v>
      </c>
      <c r="C57" s="12"/>
      <c r="D57" s="13"/>
      <c r="E57" s="10"/>
      <c r="F57" s="10"/>
      <c r="G57" s="10"/>
      <c r="H57" s="10"/>
      <c r="I57" s="47"/>
      <c r="J57" s="10"/>
      <c r="K57" s="14"/>
      <c r="L57" s="14"/>
      <c r="M57" s="14"/>
      <c r="N57" s="14"/>
      <c r="O57" s="14"/>
      <c r="P57" s="11"/>
      <c r="Q57" s="11"/>
      <c r="R57" s="12"/>
      <c r="S57" s="12"/>
      <c r="T57" s="11"/>
      <c r="U57" s="11"/>
    </row>
    <row r="58" spans="1:21" s="22" customFormat="1" ht="21.75" customHeight="1">
      <c r="A58" s="8"/>
      <c r="B58" s="5" t="s">
        <v>202</v>
      </c>
      <c r="C58" s="6" t="s">
        <v>23</v>
      </c>
      <c r="D58" s="29">
        <v>15</v>
      </c>
      <c r="E58" s="29">
        <v>18</v>
      </c>
      <c r="F58" s="29">
        <v>11</v>
      </c>
      <c r="G58" s="29">
        <v>28</v>
      </c>
      <c r="H58" s="29">
        <v>17</v>
      </c>
      <c r="I58" s="29">
        <v>12</v>
      </c>
      <c r="J58" s="29">
        <v>11</v>
      </c>
      <c r="K58" s="29"/>
      <c r="L58" s="29"/>
      <c r="M58" s="29"/>
      <c r="N58" s="29"/>
      <c r="O58" s="29"/>
      <c r="P58" s="29">
        <v>4</v>
      </c>
      <c r="Q58" s="29">
        <v>10</v>
      </c>
      <c r="R58" s="29">
        <v>6</v>
      </c>
      <c r="S58" s="29">
        <v>6</v>
      </c>
      <c r="T58" s="29">
        <v>6</v>
      </c>
      <c r="U58" s="30">
        <f>SUM(D58:T58)</f>
        <v>144</v>
      </c>
    </row>
    <row r="59" spans="1:21" s="22" customFormat="1" ht="21.75" customHeight="1">
      <c r="A59" s="14"/>
      <c r="B59" s="11" t="s">
        <v>7</v>
      </c>
      <c r="C59" s="12" t="s">
        <v>24</v>
      </c>
      <c r="D59" s="29">
        <v>19000</v>
      </c>
      <c r="E59" s="32">
        <v>18500</v>
      </c>
      <c r="F59" s="32">
        <v>17500</v>
      </c>
      <c r="G59" s="32">
        <v>17500</v>
      </c>
      <c r="H59" s="32">
        <v>22500</v>
      </c>
      <c r="I59" s="32">
        <v>18250</v>
      </c>
      <c r="J59" s="32">
        <v>18250</v>
      </c>
      <c r="K59" s="32"/>
      <c r="L59" s="32"/>
      <c r="M59" s="32"/>
      <c r="N59" s="32"/>
      <c r="O59" s="32"/>
      <c r="P59" s="32">
        <v>24600</v>
      </c>
      <c r="Q59" s="32">
        <v>20400</v>
      </c>
      <c r="R59" s="32">
        <v>20400</v>
      </c>
      <c r="S59" s="32">
        <v>22500</v>
      </c>
      <c r="T59" s="32">
        <v>22800</v>
      </c>
      <c r="U59" s="31">
        <f>SUM(D59:T59)</f>
        <v>242200</v>
      </c>
    </row>
    <row r="60" spans="1:21" ht="21.75" customHeight="1">
      <c r="A60" s="14" t="s">
        <v>56</v>
      </c>
      <c r="B60" s="11" t="s">
        <v>10</v>
      </c>
      <c r="C60" s="1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1"/>
    </row>
    <row r="61" spans="1:21" ht="21.75" customHeight="1">
      <c r="A61" s="14"/>
      <c r="B61" s="11" t="s">
        <v>204</v>
      </c>
      <c r="C61" s="12" t="s">
        <v>23</v>
      </c>
      <c r="D61" s="32">
        <v>50</v>
      </c>
      <c r="E61" s="32">
        <v>48</v>
      </c>
      <c r="F61" s="32">
        <v>63</v>
      </c>
      <c r="G61" s="32">
        <v>58</v>
      </c>
      <c r="H61" s="32">
        <v>153</v>
      </c>
      <c r="I61" s="32">
        <v>48</v>
      </c>
      <c r="J61" s="32">
        <v>63</v>
      </c>
      <c r="K61" s="32"/>
      <c r="L61" s="32"/>
      <c r="M61" s="32"/>
      <c r="N61" s="32"/>
      <c r="O61" s="32"/>
      <c r="P61" s="32">
        <v>82</v>
      </c>
      <c r="Q61" s="32">
        <v>52</v>
      </c>
      <c r="R61" s="32">
        <v>51</v>
      </c>
      <c r="S61" s="32">
        <v>50</v>
      </c>
      <c r="T61" s="32">
        <v>51</v>
      </c>
      <c r="U61" s="31">
        <f>SUM(D61:T61)</f>
        <v>769</v>
      </c>
    </row>
    <row r="62" spans="1:21" ht="21.75" customHeight="1">
      <c r="A62" s="14"/>
      <c r="B62" s="11" t="s">
        <v>106</v>
      </c>
      <c r="C62" s="12" t="s">
        <v>91</v>
      </c>
      <c r="D62" s="32">
        <v>53750</v>
      </c>
      <c r="E62" s="32">
        <v>41250</v>
      </c>
      <c r="F62" s="32">
        <v>39000</v>
      </c>
      <c r="G62" s="32">
        <v>38500</v>
      </c>
      <c r="H62" s="32">
        <v>38250</v>
      </c>
      <c r="I62" s="32">
        <v>35250</v>
      </c>
      <c r="J62" s="32">
        <v>35250</v>
      </c>
      <c r="K62" s="32"/>
      <c r="L62" s="32"/>
      <c r="M62" s="32"/>
      <c r="N62" s="32"/>
      <c r="O62" s="32"/>
      <c r="P62" s="32">
        <v>44100</v>
      </c>
      <c r="Q62" s="32">
        <v>48000</v>
      </c>
      <c r="R62" s="32">
        <v>57600</v>
      </c>
      <c r="S62" s="32">
        <v>54600</v>
      </c>
      <c r="T62" s="32">
        <v>31800</v>
      </c>
      <c r="U62" s="31">
        <f>SUM(D62:T62)</f>
        <v>517350</v>
      </c>
    </row>
    <row r="63" spans="1:21" ht="23.25">
      <c r="A63" s="10" t="s">
        <v>57</v>
      </c>
      <c r="B63" s="11" t="s">
        <v>31</v>
      </c>
      <c r="C63" s="12"/>
      <c r="D63" s="32"/>
      <c r="E63" s="10"/>
      <c r="F63" s="10"/>
      <c r="G63" s="10"/>
      <c r="H63" s="10"/>
      <c r="I63" s="10"/>
      <c r="J63" s="10"/>
      <c r="K63" s="14"/>
      <c r="L63" s="14"/>
      <c r="M63" s="14"/>
      <c r="N63" s="14"/>
      <c r="O63" s="14"/>
      <c r="P63" s="12"/>
      <c r="Q63" s="11"/>
      <c r="R63" s="12"/>
      <c r="S63" s="12"/>
      <c r="T63" s="11"/>
      <c r="U63" s="31"/>
    </row>
    <row r="64" spans="1:21" ht="23.25">
      <c r="A64" s="8"/>
      <c r="B64" s="5" t="s">
        <v>8</v>
      </c>
      <c r="C64" s="6" t="s">
        <v>23</v>
      </c>
      <c r="D64" s="29">
        <v>52</v>
      </c>
      <c r="E64" s="29">
        <v>39</v>
      </c>
      <c r="F64" s="29">
        <v>11</v>
      </c>
      <c r="G64" s="29">
        <v>22</v>
      </c>
      <c r="H64" s="29">
        <v>36</v>
      </c>
      <c r="I64" s="29" t="s">
        <v>203</v>
      </c>
      <c r="J64" s="29">
        <v>22</v>
      </c>
      <c r="K64" s="29"/>
      <c r="L64" s="29"/>
      <c r="M64" s="29"/>
      <c r="N64" s="29"/>
      <c r="O64" s="29"/>
      <c r="P64" s="29">
        <v>25</v>
      </c>
      <c r="Q64" s="29">
        <v>42</v>
      </c>
      <c r="R64" s="29">
        <v>86</v>
      </c>
      <c r="S64" s="29">
        <v>57</v>
      </c>
      <c r="T64" s="29">
        <v>39</v>
      </c>
      <c r="U64" s="30">
        <f>SUM(D64:T64)</f>
        <v>431</v>
      </c>
    </row>
    <row r="65" spans="1:21" ht="23.25">
      <c r="A65" s="8"/>
      <c r="B65" s="5" t="s">
        <v>7</v>
      </c>
      <c r="C65" s="6" t="s">
        <v>24</v>
      </c>
      <c r="D65" s="29">
        <v>16750</v>
      </c>
      <c r="E65" s="29">
        <v>16750</v>
      </c>
      <c r="F65" s="29">
        <v>8750</v>
      </c>
      <c r="G65" s="29">
        <v>17500</v>
      </c>
      <c r="H65" s="29">
        <v>16250</v>
      </c>
      <c r="I65" s="29">
        <v>11000</v>
      </c>
      <c r="J65" s="29">
        <v>11000</v>
      </c>
      <c r="K65" s="29"/>
      <c r="L65" s="29"/>
      <c r="M65" s="29"/>
      <c r="N65" s="29"/>
      <c r="O65" s="29"/>
      <c r="P65" s="29">
        <v>18900</v>
      </c>
      <c r="Q65" s="29">
        <v>16200</v>
      </c>
      <c r="R65" s="29">
        <v>19800</v>
      </c>
      <c r="S65" s="29">
        <v>19800</v>
      </c>
      <c r="T65" s="29">
        <v>10800</v>
      </c>
      <c r="U65" s="31">
        <f>SUM(D65:T65)</f>
        <v>183500</v>
      </c>
    </row>
    <row r="66" spans="1:21" ht="23.25">
      <c r="A66" s="10" t="s">
        <v>58</v>
      </c>
      <c r="B66" s="11" t="s">
        <v>238</v>
      </c>
      <c r="C66" s="12"/>
      <c r="D66" s="32"/>
      <c r="E66" s="10"/>
      <c r="F66" s="10"/>
      <c r="G66" s="10"/>
      <c r="H66" s="10"/>
      <c r="I66" s="10"/>
      <c r="J66" s="10"/>
      <c r="K66" s="14"/>
      <c r="L66" s="14"/>
      <c r="M66" s="14"/>
      <c r="N66" s="14"/>
      <c r="O66" s="14"/>
      <c r="P66" s="12"/>
      <c r="Q66" s="11"/>
      <c r="R66" s="12"/>
      <c r="S66" s="12"/>
      <c r="T66" s="11"/>
      <c r="U66" s="31"/>
    </row>
    <row r="67" spans="1:21" ht="23.25">
      <c r="A67" s="8"/>
      <c r="B67" s="5" t="s">
        <v>8</v>
      </c>
      <c r="C67" s="6" t="s">
        <v>23</v>
      </c>
      <c r="D67" s="29">
        <v>73</v>
      </c>
      <c r="E67" s="29">
        <v>44</v>
      </c>
      <c r="F67" s="29">
        <v>60</v>
      </c>
      <c r="G67" s="29">
        <v>60</v>
      </c>
      <c r="H67" s="29">
        <v>23</v>
      </c>
      <c r="I67" s="29">
        <v>54</v>
      </c>
      <c r="J67" s="29">
        <v>19</v>
      </c>
      <c r="K67" s="29"/>
      <c r="L67" s="29"/>
      <c r="M67" s="29"/>
      <c r="N67" s="29"/>
      <c r="O67" s="29"/>
      <c r="P67" s="29">
        <v>25</v>
      </c>
      <c r="Q67" s="29">
        <v>57</v>
      </c>
      <c r="R67" s="29">
        <v>98</v>
      </c>
      <c r="S67" s="29">
        <v>65</v>
      </c>
      <c r="T67" s="29">
        <v>39</v>
      </c>
      <c r="U67" s="30">
        <f>SUM(D67:T67)</f>
        <v>617</v>
      </c>
    </row>
    <row r="68" spans="1:21" ht="23.25">
      <c r="A68" s="8"/>
      <c r="B68" s="5" t="s">
        <v>7</v>
      </c>
      <c r="C68" s="6" t="s">
        <v>24</v>
      </c>
      <c r="D68" s="29">
        <v>76000</v>
      </c>
      <c r="E68" s="29">
        <v>64750</v>
      </c>
      <c r="F68" s="29">
        <v>50750</v>
      </c>
      <c r="G68" s="29">
        <v>62000</v>
      </c>
      <c r="H68" s="29">
        <v>70250</v>
      </c>
      <c r="I68" s="29">
        <v>67750</v>
      </c>
      <c r="J68" s="29">
        <v>67750</v>
      </c>
      <c r="K68" s="29"/>
      <c r="L68" s="29"/>
      <c r="M68" s="29"/>
      <c r="N68" s="29"/>
      <c r="O68" s="29"/>
      <c r="P68" s="29">
        <v>85500</v>
      </c>
      <c r="Q68" s="29">
        <v>84900</v>
      </c>
      <c r="R68" s="29">
        <v>86700</v>
      </c>
      <c r="S68" s="29">
        <v>74100</v>
      </c>
      <c r="T68" s="29">
        <v>48300</v>
      </c>
      <c r="U68" s="31">
        <f>SUM(D68:T68)</f>
        <v>838750</v>
      </c>
    </row>
    <row r="69" spans="1:21" ht="21.75" customHeight="1">
      <c r="A69" s="14" t="s">
        <v>59</v>
      </c>
      <c r="B69" s="11" t="s">
        <v>135</v>
      </c>
      <c r="C69" s="1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1"/>
    </row>
    <row r="70" spans="1:21" ht="21.75" customHeight="1">
      <c r="A70" s="14"/>
      <c r="B70" s="11" t="s">
        <v>204</v>
      </c>
      <c r="C70" s="12" t="s">
        <v>23</v>
      </c>
      <c r="D70" s="29">
        <v>28</v>
      </c>
      <c r="E70" s="29">
        <v>26</v>
      </c>
      <c r="F70" s="29">
        <v>20</v>
      </c>
      <c r="G70" s="29">
        <v>30</v>
      </c>
      <c r="H70" s="32">
        <v>22</v>
      </c>
      <c r="I70" s="32">
        <v>37</v>
      </c>
      <c r="J70" s="32">
        <v>12</v>
      </c>
      <c r="K70" s="32"/>
      <c r="L70" s="32"/>
      <c r="M70" s="32"/>
      <c r="N70" s="32"/>
      <c r="O70" s="32"/>
      <c r="P70" s="32">
        <v>33</v>
      </c>
      <c r="Q70" s="32">
        <v>20</v>
      </c>
      <c r="R70" s="32">
        <v>32</v>
      </c>
      <c r="S70" s="32">
        <v>19</v>
      </c>
      <c r="T70" s="32">
        <v>6</v>
      </c>
      <c r="U70" s="29">
        <f>SUM(D70:T70)</f>
        <v>285</v>
      </c>
    </row>
    <row r="71" spans="1:21" ht="21.75" customHeight="1">
      <c r="A71" s="156"/>
      <c r="B71" s="153" t="s">
        <v>106</v>
      </c>
      <c r="C71" s="154" t="s">
        <v>91</v>
      </c>
      <c r="D71" s="157">
        <v>19000</v>
      </c>
      <c r="E71" s="157">
        <v>7000</v>
      </c>
      <c r="F71" s="157">
        <v>5750</v>
      </c>
      <c r="G71" s="157">
        <v>10750</v>
      </c>
      <c r="H71" s="157">
        <v>11750</v>
      </c>
      <c r="I71" s="157">
        <v>14500</v>
      </c>
      <c r="J71" s="157">
        <v>14500</v>
      </c>
      <c r="K71" s="157"/>
      <c r="L71" s="157"/>
      <c r="M71" s="157"/>
      <c r="N71" s="157"/>
      <c r="O71" s="157"/>
      <c r="P71" s="157">
        <v>25800</v>
      </c>
      <c r="Q71" s="157">
        <v>14100</v>
      </c>
      <c r="R71" s="157">
        <v>24900</v>
      </c>
      <c r="S71" s="157">
        <v>18000</v>
      </c>
      <c r="T71" s="157">
        <v>8100</v>
      </c>
      <c r="U71" s="158">
        <f>SUM(D71:T71)</f>
        <v>174150</v>
      </c>
    </row>
    <row r="72" spans="1:21" ht="23.25">
      <c r="A72" s="14" t="s">
        <v>60</v>
      </c>
      <c r="B72" s="11" t="s">
        <v>207</v>
      </c>
      <c r="C72" s="1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1"/>
    </row>
    <row r="73" spans="1:21" ht="23.25">
      <c r="A73" s="14"/>
      <c r="B73" s="11" t="s">
        <v>204</v>
      </c>
      <c r="C73" s="12" t="s">
        <v>23</v>
      </c>
      <c r="D73" s="29" t="s">
        <v>203</v>
      </c>
      <c r="E73" s="29" t="s">
        <v>203</v>
      </c>
      <c r="F73" s="32">
        <v>4</v>
      </c>
      <c r="G73" s="32">
        <v>23</v>
      </c>
      <c r="H73" s="32">
        <v>9</v>
      </c>
      <c r="I73" s="32">
        <v>23</v>
      </c>
      <c r="J73" s="29" t="s">
        <v>203</v>
      </c>
      <c r="K73" s="32"/>
      <c r="L73" s="32"/>
      <c r="M73" s="32"/>
      <c r="N73" s="32"/>
      <c r="O73" s="32"/>
      <c r="P73" s="32">
        <v>5</v>
      </c>
      <c r="Q73" s="32">
        <v>14</v>
      </c>
      <c r="R73" s="32">
        <v>51</v>
      </c>
      <c r="S73" s="32">
        <v>96</v>
      </c>
      <c r="T73" s="32">
        <v>38</v>
      </c>
      <c r="U73" s="31">
        <f>SUM(F73:T73)</f>
        <v>263</v>
      </c>
    </row>
    <row r="74" spans="1:21" ht="23.25">
      <c r="A74" s="14"/>
      <c r="B74" s="11" t="s">
        <v>106</v>
      </c>
      <c r="C74" s="12" t="s">
        <v>91</v>
      </c>
      <c r="D74" s="29" t="s">
        <v>203</v>
      </c>
      <c r="E74" s="32">
        <v>11000</v>
      </c>
      <c r="F74" s="32">
        <v>22000</v>
      </c>
      <c r="G74" s="32">
        <v>17750</v>
      </c>
      <c r="H74" s="32">
        <v>17750</v>
      </c>
      <c r="I74" s="32">
        <v>14500</v>
      </c>
      <c r="J74" s="29" t="s">
        <v>203</v>
      </c>
      <c r="K74" s="32"/>
      <c r="L74" s="32"/>
      <c r="M74" s="32"/>
      <c r="N74" s="32"/>
      <c r="O74" s="32"/>
      <c r="P74" s="32">
        <v>14100</v>
      </c>
      <c r="Q74" s="32">
        <v>43800</v>
      </c>
      <c r="R74" s="32">
        <v>28500</v>
      </c>
      <c r="S74" s="32">
        <v>55500</v>
      </c>
      <c r="T74" s="32">
        <v>13300</v>
      </c>
      <c r="U74" s="31">
        <f>SUM(E74:T74)</f>
        <v>238200</v>
      </c>
    </row>
    <row r="75" spans="1:21" ht="23.25">
      <c r="A75" s="14" t="s">
        <v>61</v>
      </c>
      <c r="B75" s="11" t="s">
        <v>251</v>
      </c>
      <c r="C75" s="1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1"/>
    </row>
    <row r="76" spans="1:21" ht="23.25">
      <c r="A76" s="14"/>
      <c r="B76" s="11" t="s">
        <v>204</v>
      </c>
      <c r="C76" s="12" t="s">
        <v>23</v>
      </c>
      <c r="D76" s="29" t="s">
        <v>203</v>
      </c>
      <c r="E76" s="29" t="s">
        <v>203</v>
      </c>
      <c r="F76" s="29" t="s">
        <v>203</v>
      </c>
      <c r="G76" s="29" t="s">
        <v>203</v>
      </c>
      <c r="H76" s="32">
        <v>13</v>
      </c>
      <c r="I76" s="32">
        <v>13</v>
      </c>
      <c r="J76" s="32">
        <v>22</v>
      </c>
      <c r="K76" s="32"/>
      <c r="L76" s="32"/>
      <c r="M76" s="32"/>
      <c r="N76" s="32"/>
      <c r="O76" s="32"/>
      <c r="P76" s="32">
        <v>26</v>
      </c>
      <c r="Q76" s="32">
        <v>21</v>
      </c>
      <c r="R76" s="32">
        <v>28</v>
      </c>
      <c r="S76" s="32">
        <v>22</v>
      </c>
      <c r="T76" s="32">
        <v>27</v>
      </c>
      <c r="U76" s="31">
        <f>SUM(H76:T76)</f>
        <v>172</v>
      </c>
    </row>
    <row r="77" spans="1:21" ht="23.25">
      <c r="A77" s="14"/>
      <c r="B77" s="11" t="s">
        <v>106</v>
      </c>
      <c r="C77" s="12" t="s">
        <v>91</v>
      </c>
      <c r="D77" s="29" t="s">
        <v>203</v>
      </c>
      <c r="E77" s="29" t="s">
        <v>203</v>
      </c>
      <c r="F77" s="29" t="s">
        <v>203</v>
      </c>
      <c r="G77" s="29" t="s">
        <v>203</v>
      </c>
      <c r="H77" s="32">
        <v>18500</v>
      </c>
      <c r="I77" s="32">
        <v>12750</v>
      </c>
      <c r="J77" s="32">
        <v>12750</v>
      </c>
      <c r="K77" s="32"/>
      <c r="L77" s="32"/>
      <c r="M77" s="32"/>
      <c r="N77" s="32"/>
      <c r="O77" s="32"/>
      <c r="P77" s="32">
        <v>16200</v>
      </c>
      <c r="Q77" s="32">
        <v>16200</v>
      </c>
      <c r="R77" s="32">
        <v>15000</v>
      </c>
      <c r="S77" s="32">
        <v>13800</v>
      </c>
      <c r="T77" s="32">
        <v>15000</v>
      </c>
      <c r="U77" s="31">
        <f>SUM(H77:T77)</f>
        <v>120200</v>
      </c>
    </row>
    <row r="78" spans="1:21" ht="23.25">
      <c r="A78" s="14" t="s">
        <v>62</v>
      </c>
      <c r="B78" s="11" t="s">
        <v>266</v>
      </c>
      <c r="C78" s="1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1"/>
    </row>
    <row r="79" spans="1:21" ht="23.25">
      <c r="A79" s="14"/>
      <c r="B79" s="11" t="s">
        <v>252</v>
      </c>
      <c r="C79" s="12" t="s">
        <v>23</v>
      </c>
      <c r="D79" s="29" t="s">
        <v>203</v>
      </c>
      <c r="E79" s="29" t="s">
        <v>203</v>
      </c>
      <c r="F79" s="29" t="s">
        <v>203</v>
      </c>
      <c r="G79" s="29" t="s">
        <v>203</v>
      </c>
      <c r="H79" s="29" t="s">
        <v>203</v>
      </c>
      <c r="I79" s="32">
        <v>3</v>
      </c>
      <c r="J79" s="32">
        <v>5</v>
      </c>
      <c r="K79" s="32"/>
      <c r="L79" s="32"/>
      <c r="M79" s="32"/>
      <c r="N79" s="32"/>
      <c r="O79" s="32"/>
      <c r="P79" s="32">
        <v>3</v>
      </c>
      <c r="Q79" s="32">
        <v>4</v>
      </c>
      <c r="R79" s="32">
        <v>2</v>
      </c>
      <c r="S79" s="32">
        <v>5</v>
      </c>
      <c r="T79" s="32">
        <v>3</v>
      </c>
      <c r="U79" s="31">
        <f>SUM(I79:T79)</f>
        <v>25</v>
      </c>
    </row>
    <row r="80" spans="1:21" ht="23.25">
      <c r="A80" s="14"/>
      <c r="B80" s="11" t="s">
        <v>106</v>
      </c>
      <c r="C80" s="12" t="s">
        <v>91</v>
      </c>
      <c r="D80" s="29" t="s">
        <v>203</v>
      </c>
      <c r="E80" s="29" t="s">
        <v>203</v>
      </c>
      <c r="F80" s="29" t="s">
        <v>203</v>
      </c>
      <c r="G80" s="29" t="s">
        <v>203</v>
      </c>
      <c r="H80" s="32">
        <v>5000</v>
      </c>
      <c r="I80" s="32">
        <v>28000</v>
      </c>
      <c r="J80" s="32">
        <v>28000</v>
      </c>
      <c r="K80" s="32"/>
      <c r="L80" s="32"/>
      <c r="M80" s="32"/>
      <c r="N80" s="32"/>
      <c r="O80" s="32"/>
      <c r="P80" s="32">
        <v>39300</v>
      </c>
      <c r="Q80" s="32">
        <v>45600</v>
      </c>
      <c r="R80" s="32">
        <v>22200</v>
      </c>
      <c r="S80" s="32">
        <v>49500</v>
      </c>
      <c r="T80" s="32">
        <v>36900</v>
      </c>
      <c r="U80" s="31">
        <f>SUM(H80:T80)</f>
        <v>254500</v>
      </c>
    </row>
    <row r="81" spans="1:21" ht="23.25">
      <c r="A81" s="14" t="s">
        <v>63</v>
      </c>
      <c r="B81" s="11" t="s">
        <v>267</v>
      </c>
      <c r="C81" s="1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1"/>
    </row>
    <row r="82" spans="1:21" ht="23.25">
      <c r="A82" s="14"/>
      <c r="B82" s="11" t="s">
        <v>204</v>
      </c>
      <c r="C82" s="12" t="s">
        <v>23</v>
      </c>
      <c r="D82" s="133" t="s">
        <v>296</v>
      </c>
      <c r="E82" s="131"/>
      <c r="F82" s="29"/>
      <c r="G82" s="29"/>
      <c r="H82" s="29"/>
      <c r="I82" s="29"/>
      <c r="J82" s="29"/>
      <c r="K82" s="32"/>
      <c r="L82" s="32"/>
      <c r="M82" s="32"/>
      <c r="N82" s="32"/>
      <c r="O82" s="32"/>
      <c r="P82" s="29"/>
      <c r="Q82" s="32"/>
      <c r="R82" s="32"/>
      <c r="S82" s="32"/>
      <c r="T82" s="32"/>
      <c r="U82" s="29" t="s">
        <v>203</v>
      </c>
    </row>
    <row r="83" spans="1:21" ht="23.25">
      <c r="A83" s="14"/>
      <c r="B83" s="11" t="s">
        <v>106</v>
      </c>
      <c r="C83" s="12" t="s">
        <v>91</v>
      </c>
      <c r="D83" s="29" t="s">
        <v>203</v>
      </c>
      <c r="E83" s="29" t="s">
        <v>203</v>
      </c>
      <c r="F83" s="29" t="s">
        <v>203</v>
      </c>
      <c r="G83" s="29" t="s">
        <v>203</v>
      </c>
      <c r="H83" s="29" t="s">
        <v>203</v>
      </c>
      <c r="I83" s="29" t="s">
        <v>203</v>
      </c>
      <c r="J83" s="29" t="s">
        <v>203</v>
      </c>
      <c r="K83" s="32"/>
      <c r="L83" s="32"/>
      <c r="M83" s="32"/>
      <c r="N83" s="32"/>
      <c r="O83" s="32"/>
      <c r="P83" s="29" t="s">
        <v>203</v>
      </c>
      <c r="Q83" s="29" t="s">
        <v>203</v>
      </c>
      <c r="R83" s="29" t="s">
        <v>203</v>
      </c>
      <c r="S83" s="29" t="s">
        <v>203</v>
      </c>
      <c r="T83" s="29" t="s">
        <v>203</v>
      </c>
      <c r="U83" s="29" t="s">
        <v>203</v>
      </c>
    </row>
    <row r="84" spans="1:21" ht="23.25">
      <c r="A84" s="14"/>
      <c r="B84" s="11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82"/>
      <c r="T84" s="32"/>
      <c r="U84" s="31"/>
    </row>
    <row r="85" spans="1:21" ht="23.25">
      <c r="A85" s="14"/>
      <c r="B85" s="39" t="s">
        <v>16</v>
      </c>
      <c r="C85" s="12"/>
      <c r="D85" s="13"/>
      <c r="E85" s="14"/>
      <c r="F85" s="14"/>
      <c r="G85" s="10"/>
      <c r="H85" s="10"/>
      <c r="I85" s="10"/>
      <c r="J85" s="10"/>
      <c r="K85" s="14"/>
      <c r="L85" s="14"/>
      <c r="M85" s="14"/>
      <c r="N85" s="14"/>
      <c r="O85" s="14"/>
      <c r="P85" s="11"/>
      <c r="Q85" s="11"/>
      <c r="R85" s="12"/>
      <c r="S85" s="67"/>
      <c r="T85" s="11"/>
      <c r="U85" s="11"/>
    </row>
    <row r="86" spans="1:21" ht="23.25">
      <c r="A86" s="4" t="s">
        <v>64</v>
      </c>
      <c r="B86" s="15" t="s">
        <v>117</v>
      </c>
      <c r="C86" s="6"/>
      <c r="D86" s="7"/>
      <c r="E86" s="8"/>
      <c r="F86" s="4"/>
      <c r="G86" s="4"/>
      <c r="H86" s="4"/>
      <c r="I86" s="4"/>
      <c r="J86" s="4"/>
      <c r="K86" s="8"/>
      <c r="L86" s="8"/>
      <c r="M86" s="8"/>
      <c r="N86" s="8"/>
      <c r="O86" s="8"/>
      <c r="P86" s="5"/>
      <c r="Q86" s="5"/>
      <c r="R86" s="6"/>
      <c r="S86" s="35"/>
      <c r="T86" s="5"/>
      <c r="U86" s="5"/>
    </row>
    <row r="87" spans="1:21" ht="23.25">
      <c r="A87" s="8"/>
      <c r="B87" s="5" t="s">
        <v>94</v>
      </c>
      <c r="C87" s="6" t="s">
        <v>23</v>
      </c>
      <c r="D87" s="21">
        <v>126</v>
      </c>
      <c r="E87" s="21">
        <v>68</v>
      </c>
      <c r="F87" s="21">
        <v>100</v>
      </c>
      <c r="G87" s="21">
        <v>67</v>
      </c>
      <c r="H87" s="21">
        <v>89</v>
      </c>
      <c r="I87" s="21">
        <v>193</v>
      </c>
      <c r="J87" s="21">
        <v>45</v>
      </c>
      <c r="K87" s="21"/>
      <c r="L87" s="21"/>
      <c r="M87" s="21"/>
      <c r="N87" s="21"/>
      <c r="O87" s="21"/>
      <c r="P87" s="21">
        <v>48</v>
      </c>
      <c r="Q87" s="21">
        <v>100</v>
      </c>
      <c r="R87" s="21">
        <v>98</v>
      </c>
      <c r="S87" s="21">
        <v>109</v>
      </c>
      <c r="T87" s="21">
        <v>30</v>
      </c>
      <c r="U87" s="4">
        <f>SUM(D87:T87)</f>
        <v>1073</v>
      </c>
    </row>
    <row r="88" spans="1:21" ht="23.25">
      <c r="A88" s="8"/>
      <c r="B88" s="5" t="s">
        <v>7</v>
      </c>
      <c r="C88" s="6" t="s">
        <v>24</v>
      </c>
      <c r="D88" s="29">
        <v>40000</v>
      </c>
      <c r="E88" s="29">
        <v>27500</v>
      </c>
      <c r="F88" s="29">
        <v>36000</v>
      </c>
      <c r="G88" s="29">
        <v>36000</v>
      </c>
      <c r="H88" s="29">
        <v>27500</v>
      </c>
      <c r="I88" s="29">
        <v>44450</v>
      </c>
      <c r="J88" s="29">
        <v>19500</v>
      </c>
      <c r="K88" s="29"/>
      <c r="L88" s="29"/>
      <c r="M88" s="29"/>
      <c r="N88" s="29"/>
      <c r="O88" s="29"/>
      <c r="P88" s="29">
        <v>19500</v>
      </c>
      <c r="Q88" s="29">
        <v>55800</v>
      </c>
      <c r="R88" s="29">
        <v>34200</v>
      </c>
      <c r="S88" s="29">
        <v>52200</v>
      </c>
      <c r="T88" s="29">
        <v>22800</v>
      </c>
      <c r="U88" s="31">
        <f>SUM(D88:T88)</f>
        <v>415450</v>
      </c>
    </row>
    <row r="89" spans="1:21" ht="23.25">
      <c r="A89" s="10" t="s">
        <v>65</v>
      </c>
      <c r="B89" s="11" t="s">
        <v>93</v>
      </c>
      <c r="C89" s="12"/>
      <c r="D89" s="13"/>
      <c r="E89" s="10"/>
      <c r="F89" s="10"/>
      <c r="G89" s="10"/>
      <c r="H89" s="10"/>
      <c r="I89" s="10"/>
      <c r="J89" s="10"/>
      <c r="K89" s="14"/>
      <c r="L89" s="14"/>
      <c r="M89" s="14"/>
      <c r="N89" s="14"/>
      <c r="O89" s="14"/>
      <c r="P89" s="11"/>
      <c r="Q89" s="11"/>
      <c r="R89" s="12"/>
      <c r="S89" s="67"/>
      <c r="T89" s="12"/>
      <c r="U89" s="11"/>
    </row>
    <row r="90" spans="1:21" ht="23.25">
      <c r="A90" s="8"/>
      <c r="B90" s="5" t="s">
        <v>94</v>
      </c>
      <c r="C90" s="6" t="s">
        <v>23</v>
      </c>
      <c r="D90" s="21">
        <v>102</v>
      </c>
      <c r="E90" s="21">
        <v>41</v>
      </c>
      <c r="F90" s="29" t="s">
        <v>203</v>
      </c>
      <c r="G90" s="21">
        <v>52</v>
      </c>
      <c r="H90" s="21">
        <v>62</v>
      </c>
      <c r="I90" s="21">
        <v>28</v>
      </c>
      <c r="J90" s="21">
        <v>39</v>
      </c>
      <c r="K90" s="21"/>
      <c r="L90" s="21"/>
      <c r="M90" s="21"/>
      <c r="N90" s="21"/>
      <c r="O90" s="21"/>
      <c r="P90" s="21">
        <v>49</v>
      </c>
      <c r="Q90" s="21">
        <v>26</v>
      </c>
      <c r="R90" s="21">
        <v>38</v>
      </c>
      <c r="S90" s="21">
        <v>42</v>
      </c>
      <c r="T90" s="21">
        <v>30</v>
      </c>
      <c r="U90" s="4">
        <f>SUM(D90:T90)</f>
        <v>509</v>
      </c>
    </row>
    <row r="91" spans="1:21" ht="23.25">
      <c r="A91" s="8"/>
      <c r="B91" s="5" t="s">
        <v>7</v>
      </c>
      <c r="C91" s="6" t="s">
        <v>24</v>
      </c>
      <c r="D91" s="29">
        <v>34500</v>
      </c>
      <c r="E91" s="29">
        <v>18500</v>
      </c>
      <c r="F91" s="29" t="s">
        <v>203</v>
      </c>
      <c r="G91" s="29">
        <v>23500</v>
      </c>
      <c r="H91" s="29">
        <v>23750</v>
      </c>
      <c r="I91" s="29">
        <v>14000</v>
      </c>
      <c r="J91" s="29">
        <v>26100</v>
      </c>
      <c r="K91" s="29"/>
      <c r="L91" s="29"/>
      <c r="M91" s="29"/>
      <c r="N91" s="29"/>
      <c r="O91" s="29"/>
      <c r="P91" s="29">
        <v>29700</v>
      </c>
      <c r="Q91" s="29">
        <v>14400</v>
      </c>
      <c r="R91" s="29">
        <v>29700</v>
      </c>
      <c r="S91" s="29">
        <v>26100</v>
      </c>
      <c r="T91" s="29">
        <v>15600</v>
      </c>
      <c r="U91" s="30">
        <f>SUM(D91:T91)</f>
        <v>255850</v>
      </c>
    </row>
    <row r="92" spans="1:21" ht="23.25">
      <c r="A92" s="10" t="s">
        <v>66</v>
      </c>
      <c r="B92" s="11" t="s">
        <v>18</v>
      </c>
      <c r="C92" s="12"/>
      <c r="D92" s="13"/>
      <c r="E92" s="10"/>
      <c r="F92" s="10"/>
      <c r="G92" s="10"/>
      <c r="H92" s="10"/>
      <c r="I92" s="10"/>
      <c r="J92" s="10"/>
      <c r="K92" s="14"/>
      <c r="L92" s="14"/>
      <c r="M92" s="14"/>
      <c r="N92" s="14"/>
      <c r="O92" s="14"/>
      <c r="P92" s="11"/>
      <c r="Q92" s="11"/>
      <c r="R92" s="12"/>
      <c r="S92" s="67"/>
      <c r="T92" s="12"/>
      <c r="U92" s="11"/>
    </row>
    <row r="93" spans="1:21" ht="23.25">
      <c r="A93" s="156"/>
      <c r="B93" s="153" t="s">
        <v>94</v>
      </c>
      <c r="C93" s="154" t="s">
        <v>23</v>
      </c>
      <c r="D93" s="159">
        <v>141</v>
      </c>
      <c r="E93" s="159">
        <v>100</v>
      </c>
      <c r="F93" s="159">
        <v>100</v>
      </c>
      <c r="G93" s="159">
        <v>99</v>
      </c>
      <c r="H93" s="159">
        <v>148</v>
      </c>
      <c r="I93" s="159">
        <v>119</v>
      </c>
      <c r="J93" s="159">
        <v>145</v>
      </c>
      <c r="K93" s="159"/>
      <c r="L93" s="159"/>
      <c r="M93" s="159"/>
      <c r="N93" s="159"/>
      <c r="O93" s="159"/>
      <c r="P93" s="159">
        <v>80</v>
      </c>
      <c r="Q93" s="159">
        <v>61</v>
      </c>
      <c r="R93" s="159">
        <v>39</v>
      </c>
      <c r="S93" s="159">
        <v>60</v>
      </c>
      <c r="T93" s="159">
        <v>140</v>
      </c>
      <c r="U93" s="154">
        <f>SUM(D93:T93)</f>
        <v>1232</v>
      </c>
    </row>
    <row r="94" spans="1:21" ht="23.25">
      <c r="A94" s="14"/>
      <c r="B94" s="11" t="s">
        <v>7</v>
      </c>
      <c r="C94" s="12" t="s">
        <v>24</v>
      </c>
      <c r="D94" s="32">
        <v>28250</v>
      </c>
      <c r="E94" s="32">
        <v>24500</v>
      </c>
      <c r="F94" s="32">
        <v>23500</v>
      </c>
      <c r="G94" s="32">
        <v>29500</v>
      </c>
      <c r="H94" s="32">
        <v>28500</v>
      </c>
      <c r="I94" s="32">
        <v>22500</v>
      </c>
      <c r="J94" s="32">
        <v>25500</v>
      </c>
      <c r="K94" s="32"/>
      <c r="L94" s="32"/>
      <c r="M94" s="32"/>
      <c r="N94" s="32"/>
      <c r="O94" s="32"/>
      <c r="P94" s="32">
        <v>16500</v>
      </c>
      <c r="Q94" s="32">
        <v>27000</v>
      </c>
      <c r="R94" s="32">
        <v>17700</v>
      </c>
      <c r="S94" s="32">
        <v>17700</v>
      </c>
      <c r="T94" s="32">
        <v>44700</v>
      </c>
      <c r="U94" s="31">
        <f>SUM(D94:T94)</f>
        <v>305850</v>
      </c>
    </row>
    <row r="95" spans="1:21" ht="21.75" customHeight="1">
      <c r="A95" s="10" t="s">
        <v>67</v>
      </c>
      <c r="B95" s="11" t="s">
        <v>208</v>
      </c>
      <c r="C95" s="12"/>
      <c r="D95" s="13"/>
      <c r="E95" s="10"/>
      <c r="F95" s="10"/>
      <c r="G95" s="10"/>
      <c r="H95" s="10"/>
      <c r="I95" s="10"/>
      <c r="J95" s="10"/>
      <c r="K95" s="14"/>
      <c r="L95" s="14"/>
      <c r="M95" s="14"/>
      <c r="N95" s="14"/>
      <c r="O95" s="14"/>
      <c r="P95" s="11"/>
      <c r="Q95" s="5"/>
      <c r="R95" s="6"/>
      <c r="S95" s="35"/>
      <c r="T95" s="6"/>
      <c r="U95" s="5"/>
    </row>
    <row r="96" spans="1:21" ht="21.75" customHeight="1">
      <c r="A96" s="8"/>
      <c r="B96" s="5" t="s">
        <v>94</v>
      </c>
      <c r="C96" s="6" t="s">
        <v>23</v>
      </c>
      <c r="D96" s="21">
        <v>80</v>
      </c>
      <c r="E96" s="21">
        <v>64</v>
      </c>
      <c r="F96" s="29">
        <v>20</v>
      </c>
      <c r="G96" s="29">
        <v>49</v>
      </c>
      <c r="H96" s="21">
        <v>51</v>
      </c>
      <c r="I96" s="21">
        <v>55</v>
      </c>
      <c r="J96" s="21">
        <v>16</v>
      </c>
      <c r="K96" s="21"/>
      <c r="L96" s="21"/>
      <c r="M96" s="21"/>
      <c r="N96" s="21"/>
      <c r="O96" s="21"/>
      <c r="P96" s="21">
        <v>47</v>
      </c>
      <c r="Q96" s="21">
        <v>92</v>
      </c>
      <c r="R96" s="21">
        <v>118</v>
      </c>
      <c r="S96" s="21">
        <v>28</v>
      </c>
      <c r="T96" s="21">
        <v>29</v>
      </c>
      <c r="U96" s="9">
        <f>SUM(D96:T96)</f>
        <v>649</v>
      </c>
    </row>
    <row r="97" spans="1:21" s="22" customFormat="1" ht="21.75" customHeight="1">
      <c r="A97" s="14"/>
      <c r="B97" s="5" t="s">
        <v>7</v>
      </c>
      <c r="C97" s="6" t="s">
        <v>24</v>
      </c>
      <c r="D97" s="29">
        <v>33000</v>
      </c>
      <c r="E97" s="29">
        <v>31500</v>
      </c>
      <c r="F97" s="29">
        <v>16500</v>
      </c>
      <c r="G97" s="29">
        <v>33500</v>
      </c>
      <c r="H97" s="29">
        <v>36250</v>
      </c>
      <c r="I97" s="29">
        <v>31500</v>
      </c>
      <c r="J97" s="29">
        <v>15000</v>
      </c>
      <c r="K97" s="29"/>
      <c r="L97" s="29"/>
      <c r="M97" s="29"/>
      <c r="N97" s="29"/>
      <c r="O97" s="29"/>
      <c r="P97" s="29">
        <v>41400</v>
      </c>
      <c r="Q97" s="29">
        <v>44400</v>
      </c>
      <c r="R97" s="29">
        <v>53400</v>
      </c>
      <c r="S97" s="29">
        <v>28200</v>
      </c>
      <c r="T97" s="29">
        <v>20100</v>
      </c>
      <c r="U97" s="31">
        <f>SUM(D97:T97)</f>
        <v>384750</v>
      </c>
    </row>
    <row r="98" spans="1:21" s="22" customFormat="1" ht="21.75" customHeight="1">
      <c r="A98" s="10" t="s">
        <v>68</v>
      </c>
      <c r="B98" s="11" t="s">
        <v>92</v>
      </c>
      <c r="C98" s="12"/>
      <c r="D98" s="13"/>
      <c r="E98" s="10"/>
      <c r="F98" s="10"/>
      <c r="G98" s="10"/>
      <c r="H98" s="10"/>
      <c r="I98" s="10"/>
      <c r="J98" s="10"/>
      <c r="K98" s="14"/>
      <c r="L98" s="14"/>
      <c r="M98" s="14"/>
      <c r="N98" s="14"/>
      <c r="O98" s="14"/>
      <c r="P98" s="11"/>
      <c r="Q98" s="11"/>
      <c r="R98" s="12"/>
      <c r="S98" s="67"/>
      <c r="T98" s="12"/>
      <c r="U98" s="11"/>
    </row>
    <row r="99" spans="1:21" s="22" customFormat="1" ht="21.75" customHeight="1">
      <c r="A99" s="8"/>
      <c r="B99" s="5" t="s">
        <v>209</v>
      </c>
      <c r="C99" s="6" t="s">
        <v>23</v>
      </c>
      <c r="D99" s="21">
        <v>80</v>
      </c>
      <c r="E99" s="21">
        <v>93</v>
      </c>
      <c r="F99" s="21">
        <v>43</v>
      </c>
      <c r="G99" s="21">
        <v>33</v>
      </c>
      <c r="H99" s="21">
        <v>28</v>
      </c>
      <c r="I99" s="21">
        <v>36</v>
      </c>
      <c r="J99" s="21">
        <v>44</v>
      </c>
      <c r="K99" s="21"/>
      <c r="L99" s="21"/>
      <c r="M99" s="21"/>
      <c r="N99" s="21"/>
      <c r="O99" s="21"/>
      <c r="P99" s="21">
        <v>35</v>
      </c>
      <c r="Q99" s="21">
        <v>48</v>
      </c>
      <c r="R99" s="21">
        <v>86</v>
      </c>
      <c r="S99" s="21">
        <v>24</v>
      </c>
      <c r="T99" s="21">
        <v>47</v>
      </c>
      <c r="U99" s="4">
        <f>SUM(D99:T99)</f>
        <v>597</v>
      </c>
    </row>
    <row r="100" spans="1:21" s="22" customFormat="1" ht="21.75" customHeight="1">
      <c r="A100" s="8"/>
      <c r="B100" s="5" t="s">
        <v>7</v>
      </c>
      <c r="C100" s="6" t="s">
        <v>24</v>
      </c>
      <c r="D100" s="106">
        <v>25000</v>
      </c>
      <c r="E100" s="29">
        <v>23000</v>
      </c>
      <c r="F100" s="29">
        <v>27000</v>
      </c>
      <c r="G100" s="29">
        <v>23000</v>
      </c>
      <c r="H100" s="29">
        <v>25000</v>
      </c>
      <c r="I100" s="29">
        <v>22000</v>
      </c>
      <c r="J100" s="29">
        <v>26400</v>
      </c>
      <c r="K100" s="29"/>
      <c r="L100" s="29"/>
      <c r="M100" s="29"/>
      <c r="N100" s="29"/>
      <c r="O100" s="29"/>
      <c r="P100" s="29">
        <v>26700</v>
      </c>
      <c r="Q100" s="29">
        <v>27900</v>
      </c>
      <c r="R100" s="29">
        <v>31500</v>
      </c>
      <c r="S100" s="29">
        <v>30000</v>
      </c>
      <c r="T100" s="29">
        <v>31200</v>
      </c>
      <c r="U100" s="29">
        <f>SUM(D100:T100)</f>
        <v>318700</v>
      </c>
    </row>
    <row r="101" spans="1:21" s="22" customFormat="1" ht="21.75" customHeight="1">
      <c r="A101" s="25" t="s">
        <v>69</v>
      </c>
      <c r="B101" s="23" t="s">
        <v>19</v>
      </c>
      <c r="C101" s="24"/>
      <c r="D101" s="29"/>
      <c r="E101" s="25"/>
      <c r="F101" s="25"/>
      <c r="G101" s="25"/>
      <c r="H101" s="25"/>
      <c r="I101" s="25"/>
      <c r="J101" s="25"/>
      <c r="K101" s="86"/>
      <c r="L101" s="86"/>
      <c r="M101" s="86"/>
      <c r="N101" s="86"/>
      <c r="O101" s="86"/>
      <c r="P101" s="23"/>
      <c r="Q101" s="5"/>
      <c r="R101" s="6"/>
      <c r="S101" s="35"/>
      <c r="T101" s="6"/>
      <c r="U101" s="5"/>
    </row>
    <row r="102" spans="1:21" s="22" customFormat="1" ht="21.75" customHeight="1">
      <c r="A102" s="8"/>
      <c r="B102" s="5" t="s">
        <v>175</v>
      </c>
      <c r="C102" s="6" t="s">
        <v>23</v>
      </c>
      <c r="D102" s="21">
        <v>56</v>
      </c>
      <c r="E102" s="21">
        <v>42</v>
      </c>
      <c r="F102" s="21">
        <v>101</v>
      </c>
      <c r="G102" s="21">
        <v>107</v>
      </c>
      <c r="H102" s="21">
        <v>95</v>
      </c>
      <c r="I102" s="21">
        <v>1</v>
      </c>
      <c r="J102" s="21">
        <v>8</v>
      </c>
      <c r="K102" s="21"/>
      <c r="L102" s="21"/>
      <c r="M102" s="21"/>
      <c r="N102" s="21"/>
      <c r="O102" s="21"/>
      <c r="P102" s="21">
        <v>3</v>
      </c>
      <c r="Q102" s="21">
        <v>9</v>
      </c>
      <c r="R102" s="21">
        <v>8</v>
      </c>
      <c r="S102" s="21">
        <v>14</v>
      </c>
      <c r="T102" s="29" t="s">
        <v>203</v>
      </c>
      <c r="U102" s="29">
        <f>SUM(D102:T102)</f>
        <v>444</v>
      </c>
    </row>
    <row r="103" spans="1:21" s="22" customFormat="1" ht="21.75" customHeight="1">
      <c r="A103" s="8"/>
      <c r="B103" s="5" t="s">
        <v>7</v>
      </c>
      <c r="C103" s="6" t="s">
        <v>24</v>
      </c>
      <c r="D103" s="29">
        <v>28250</v>
      </c>
      <c r="E103" s="29">
        <v>23500</v>
      </c>
      <c r="F103" s="29">
        <v>17500</v>
      </c>
      <c r="G103" s="29">
        <v>23750</v>
      </c>
      <c r="H103" s="29">
        <v>31750</v>
      </c>
      <c r="I103" s="29">
        <v>25000</v>
      </c>
      <c r="J103" s="29">
        <v>44700</v>
      </c>
      <c r="K103" s="29"/>
      <c r="L103" s="29"/>
      <c r="M103" s="29"/>
      <c r="N103" s="29"/>
      <c r="O103" s="29"/>
      <c r="P103" s="29">
        <v>30000</v>
      </c>
      <c r="Q103" s="29">
        <v>18600</v>
      </c>
      <c r="R103" s="29">
        <v>17100</v>
      </c>
      <c r="S103" s="29">
        <v>17100</v>
      </c>
      <c r="T103" s="29">
        <v>17400</v>
      </c>
      <c r="U103" s="29">
        <f>SUM(D103:T103)</f>
        <v>294650</v>
      </c>
    </row>
    <row r="104" spans="1:21" s="22" customFormat="1" ht="21.75" customHeight="1">
      <c r="A104" s="10" t="s">
        <v>70</v>
      </c>
      <c r="B104" s="11" t="s">
        <v>17</v>
      </c>
      <c r="C104" s="12"/>
      <c r="D104" s="13"/>
      <c r="E104" s="10"/>
      <c r="F104" s="10"/>
      <c r="G104" s="10"/>
      <c r="H104" s="10"/>
      <c r="I104" s="10"/>
      <c r="J104" s="10"/>
      <c r="K104" s="14"/>
      <c r="L104" s="14"/>
      <c r="M104" s="14"/>
      <c r="N104" s="14"/>
      <c r="O104" s="14"/>
      <c r="P104" s="11"/>
      <c r="Q104" s="11"/>
      <c r="R104" s="12"/>
      <c r="S104" s="67"/>
      <c r="T104" s="12"/>
      <c r="U104" s="11"/>
    </row>
    <row r="105" spans="1:21" s="22" customFormat="1" ht="21.75" customHeight="1">
      <c r="A105" s="8"/>
      <c r="B105" s="5" t="s">
        <v>83</v>
      </c>
      <c r="C105" s="6" t="s">
        <v>23</v>
      </c>
      <c r="D105" s="21">
        <v>73</v>
      </c>
      <c r="E105" s="21">
        <v>59</v>
      </c>
      <c r="F105" s="21">
        <v>44</v>
      </c>
      <c r="G105" s="21">
        <v>71</v>
      </c>
      <c r="H105" s="21">
        <v>45</v>
      </c>
      <c r="I105" s="21">
        <v>61</v>
      </c>
      <c r="J105" s="21">
        <v>68</v>
      </c>
      <c r="K105" s="21"/>
      <c r="L105" s="21"/>
      <c r="M105" s="21"/>
      <c r="N105" s="21"/>
      <c r="O105" s="21"/>
      <c r="P105" s="29" t="s">
        <v>203</v>
      </c>
      <c r="Q105" s="21">
        <v>27</v>
      </c>
      <c r="R105" s="21">
        <v>78</v>
      </c>
      <c r="S105" s="21">
        <v>52</v>
      </c>
      <c r="T105" s="21">
        <v>17</v>
      </c>
      <c r="U105" s="29">
        <f>SUM(D105:T105)</f>
        <v>595</v>
      </c>
    </row>
    <row r="106" spans="1:21" s="22" customFormat="1" ht="21.75" customHeight="1">
      <c r="A106" s="8"/>
      <c r="B106" s="5" t="s">
        <v>7</v>
      </c>
      <c r="C106" s="6" t="s">
        <v>24</v>
      </c>
      <c r="D106" s="29">
        <v>57250</v>
      </c>
      <c r="E106" s="29">
        <v>57750</v>
      </c>
      <c r="F106" s="29">
        <v>62000</v>
      </c>
      <c r="G106" s="29">
        <v>67000</v>
      </c>
      <c r="H106" s="29">
        <v>54750</v>
      </c>
      <c r="I106" s="29">
        <v>57750</v>
      </c>
      <c r="J106" s="29">
        <v>50700</v>
      </c>
      <c r="K106" s="29"/>
      <c r="L106" s="29"/>
      <c r="M106" s="29"/>
      <c r="N106" s="29"/>
      <c r="O106" s="29"/>
      <c r="P106" s="29" t="s">
        <v>203</v>
      </c>
      <c r="Q106" s="29">
        <v>36600</v>
      </c>
      <c r="R106" s="29">
        <v>86000</v>
      </c>
      <c r="S106" s="29">
        <v>75600</v>
      </c>
      <c r="T106" s="29">
        <v>17400</v>
      </c>
      <c r="U106" s="29">
        <f>SUM(D106:T106)</f>
        <v>622800</v>
      </c>
    </row>
    <row r="107" spans="1:21" s="22" customFormat="1" ht="21.75" customHeight="1">
      <c r="A107" s="10" t="s">
        <v>71</v>
      </c>
      <c r="B107" s="11" t="s">
        <v>212</v>
      </c>
      <c r="C107" s="1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82"/>
      <c r="T107" s="32"/>
      <c r="U107" s="32"/>
    </row>
    <row r="108" spans="1:21" s="22" customFormat="1" ht="21.75" customHeight="1">
      <c r="A108" s="8"/>
      <c r="B108" s="5" t="s">
        <v>211</v>
      </c>
      <c r="C108" s="6" t="s">
        <v>23</v>
      </c>
      <c r="D108" s="29">
        <v>22</v>
      </c>
      <c r="E108" s="32">
        <v>16</v>
      </c>
      <c r="F108" s="29" t="s">
        <v>203</v>
      </c>
      <c r="G108" s="32">
        <v>22</v>
      </c>
      <c r="H108" s="29" t="s">
        <v>203</v>
      </c>
      <c r="I108" s="32">
        <v>10</v>
      </c>
      <c r="J108" s="32">
        <v>7</v>
      </c>
      <c r="K108" s="32"/>
      <c r="L108" s="32"/>
      <c r="M108" s="32"/>
      <c r="N108" s="32"/>
      <c r="O108" s="32"/>
      <c r="P108" s="29" t="s">
        <v>203</v>
      </c>
      <c r="Q108" s="32">
        <v>13</v>
      </c>
      <c r="R108" s="32">
        <v>30</v>
      </c>
      <c r="S108" s="29" t="s">
        <v>203</v>
      </c>
      <c r="T108" s="32">
        <v>9</v>
      </c>
      <c r="U108" s="32">
        <f>SUM(D108:T108)</f>
        <v>129</v>
      </c>
    </row>
    <row r="109" spans="1:21" s="22" customFormat="1" ht="21.75" customHeight="1">
      <c r="A109" s="14"/>
      <c r="B109" s="11" t="s">
        <v>7</v>
      </c>
      <c r="C109" s="12" t="s">
        <v>24</v>
      </c>
      <c r="D109" s="29">
        <v>5750</v>
      </c>
      <c r="E109" s="32">
        <v>13000</v>
      </c>
      <c r="F109" s="29" t="s">
        <v>203</v>
      </c>
      <c r="G109" s="32">
        <v>14000</v>
      </c>
      <c r="H109" s="29" t="s">
        <v>203</v>
      </c>
      <c r="I109" s="32">
        <v>6500</v>
      </c>
      <c r="J109" s="32">
        <v>6900</v>
      </c>
      <c r="K109" s="32"/>
      <c r="L109" s="32"/>
      <c r="M109" s="32"/>
      <c r="N109" s="32"/>
      <c r="O109" s="32"/>
      <c r="P109" s="29" t="s">
        <v>203</v>
      </c>
      <c r="Q109" s="32">
        <v>6900</v>
      </c>
      <c r="R109" s="32">
        <v>16800</v>
      </c>
      <c r="S109" s="29" t="s">
        <v>203</v>
      </c>
      <c r="T109" s="32">
        <v>9000</v>
      </c>
      <c r="U109" s="32">
        <f>SUM(D109:T109)</f>
        <v>78850</v>
      </c>
    </row>
    <row r="110" spans="1:21" s="22" customFormat="1" ht="21.75" customHeight="1">
      <c r="A110" s="10" t="s">
        <v>72</v>
      </c>
      <c r="B110" s="11" t="s">
        <v>116</v>
      </c>
      <c r="C110" s="12"/>
      <c r="D110" s="13"/>
      <c r="E110" s="10"/>
      <c r="F110" s="10"/>
      <c r="G110" s="10"/>
      <c r="H110" s="10"/>
      <c r="I110" s="10"/>
      <c r="J110" s="10"/>
      <c r="K110" s="14"/>
      <c r="L110" s="14"/>
      <c r="M110" s="14"/>
      <c r="N110" s="14"/>
      <c r="O110" s="14"/>
      <c r="P110" s="11"/>
      <c r="Q110" s="11"/>
      <c r="R110" s="12"/>
      <c r="S110" s="67"/>
      <c r="T110" s="12"/>
      <c r="U110" s="11"/>
    </row>
    <row r="111" spans="1:21" s="22" customFormat="1" ht="21.75" customHeight="1">
      <c r="A111" s="8"/>
      <c r="B111" s="5" t="s">
        <v>94</v>
      </c>
      <c r="C111" s="6" t="s">
        <v>23</v>
      </c>
      <c r="D111" s="21">
        <v>32</v>
      </c>
      <c r="E111" s="21">
        <v>41</v>
      </c>
      <c r="F111" s="21">
        <v>40</v>
      </c>
      <c r="G111" s="21">
        <v>48</v>
      </c>
      <c r="H111" s="21">
        <v>47</v>
      </c>
      <c r="I111" s="21">
        <v>60</v>
      </c>
      <c r="J111" s="29" t="s">
        <v>203</v>
      </c>
      <c r="K111" s="21"/>
      <c r="L111" s="21"/>
      <c r="M111" s="21"/>
      <c r="N111" s="21"/>
      <c r="O111" s="21"/>
      <c r="P111" s="21">
        <v>39</v>
      </c>
      <c r="Q111" s="21">
        <v>44</v>
      </c>
      <c r="R111" s="21">
        <v>21</v>
      </c>
      <c r="S111" s="21">
        <v>49</v>
      </c>
      <c r="T111" s="21">
        <v>27</v>
      </c>
      <c r="U111" s="29">
        <f>SUM(D111:T111)</f>
        <v>448</v>
      </c>
    </row>
    <row r="112" spans="1:21" s="22" customFormat="1" ht="21.75" customHeight="1">
      <c r="A112" s="14"/>
      <c r="B112" s="11" t="s">
        <v>7</v>
      </c>
      <c r="C112" s="12" t="s">
        <v>24</v>
      </c>
      <c r="D112" s="32">
        <v>28500</v>
      </c>
      <c r="E112" s="32">
        <v>34000</v>
      </c>
      <c r="F112" s="32">
        <v>38000</v>
      </c>
      <c r="G112" s="32">
        <v>32250</v>
      </c>
      <c r="H112" s="32">
        <v>31250</v>
      </c>
      <c r="I112" s="32">
        <v>44000</v>
      </c>
      <c r="J112" s="29" t="s">
        <v>203</v>
      </c>
      <c r="K112" s="32"/>
      <c r="L112" s="32"/>
      <c r="M112" s="32"/>
      <c r="N112" s="32"/>
      <c r="O112" s="32"/>
      <c r="P112" s="32">
        <v>21900</v>
      </c>
      <c r="Q112" s="32">
        <v>49500</v>
      </c>
      <c r="R112" s="32">
        <v>26000</v>
      </c>
      <c r="S112" s="32">
        <v>76500</v>
      </c>
      <c r="T112" s="32">
        <v>27000</v>
      </c>
      <c r="U112" s="32">
        <f>SUM(D112:T112)</f>
        <v>408900</v>
      </c>
    </row>
    <row r="113" spans="1:21" s="22" customFormat="1" ht="21.75" customHeight="1">
      <c r="A113" s="10" t="s">
        <v>73</v>
      </c>
      <c r="B113" s="11" t="s">
        <v>102</v>
      </c>
      <c r="C113" s="12"/>
      <c r="D113" s="13"/>
      <c r="E113" s="32"/>
      <c r="F113" s="10"/>
      <c r="G113" s="10"/>
      <c r="H113" s="10"/>
      <c r="I113" s="10"/>
      <c r="J113" s="10"/>
      <c r="K113" s="14"/>
      <c r="L113" s="14"/>
      <c r="M113" s="14"/>
      <c r="N113" s="14"/>
      <c r="O113" s="14"/>
      <c r="P113" s="11"/>
      <c r="Q113" s="11"/>
      <c r="R113" s="12"/>
      <c r="S113" s="67"/>
      <c r="T113" s="12"/>
      <c r="U113" s="11"/>
    </row>
    <row r="114" spans="1:21" s="22" customFormat="1" ht="21.75" customHeight="1">
      <c r="A114" s="8"/>
      <c r="B114" s="5" t="s">
        <v>213</v>
      </c>
      <c r="C114" s="6" t="s">
        <v>23</v>
      </c>
      <c r="D114" s="29" t="s">
        <v>203</v>
      </c>
      <c r="E114" s="29" t="s">
        <v>203</v>
      </c>
      <c r="F114" s="29" t="s">
        <v>203</v>
      </c>
      <c r="G114" s="29" t="s">
        <v>203</v>
      </c>
      <c r="H114" s="29" t="s">
        <v>203</v>
      </c>
      <c r="I114" s="29" t="s">
        <v>203</v>
      </c>
      <c r="J114" s="29" t="s">
        <v>203</v>
      </c>
      <c r="K114" s="21"/>
      <c r="L114" s="21"/>
      <c r="M114" s="21"/>
      <c r="N114" s="21"/>
      <c r="O114" s="21"/>
      <c r="P114" s="29" t="s">
        <v>203</v>
      </c>
      <c r="Q114" s="29" t="s">
        <v>203</v>
      </c>
      <c r="R114" s="29" t="s">
        <v>203</v>
      </c>
      <c r="S114" s="29" t="s">
        <v>203</v>
      </c>
      <c r="T114" s="29" t="s">
        <v>203</v>
      </c>
      <c r="U114" s="29" t="s">
        <v>203</v>
      </c>
    </row>
    <row r="115" spans="1:21" s="22" customFormat="1" ht="21.75" customHeight="1">
      <c r="A115" s="8"/>
      <c r="B115" s="5" t="s">
        <v>7</v>
      </c>
      <c r="C115" s="6" t="s">
        <v>24</v>
      </c>
      <c r="D115" s="29" t="s">
        <v>203</v>
      </c>
      <c r="E115" s="29" t="s">
        <v>203</v>
      </c>
      <c r="F115" s="29" t="s">
        <v>203</v>
      </c>
      <c r="G115" s="29" t="s">
        <v>203</v>
      </c>
      <c r="H115" s="29" t="s">
        <v>203</v>
      </c>
      <c r="I115" s="29" t="s">
        <v>203</v>
      </c>
      <c r="J115" s="29" t="s">
        <v>203</v>
      </c>
      <c r="K115" s="29"/>
      <c r="L115" s="29"/>
      <c r="M115" s="29"/>
      <c r="N115" s="29"/>
      <c r="O115" s="29"/>
      <c r="P115" s="29" t="s">
        <v>203</v>
      </c>
      <c r="Q115" s="29" t="s">
        <v>203</v>
      </c>
      <c r="R115" s="29" t="s">
        <v>203</v>
      </c>
      <c r="S115" s="29" t="s">
        <v>203</v>
      </c>
      <c r="T115" s="29" t="s">
        <v>203</v>
      </c>
      <c r="U115" s="29" t="s">
        <v>203</v>
      </c>
    </row>
    <row r="116" spans="1:21" s="22" customFormat="1" ht="21.75" customHeight="1">
      <c r="A116" s="10" t="s">
        <v>74</v>
      </c>
      <c r="B116" s="11" t="s">
        <v>20</v>
      </c>
      <c r="C116" s="12"/>
      <c r="D116" s="13"/>
      <c r="E116" s="10"/>
      <c r="F116" s="10"/>
      <c r="G116" s="10"/>
      <c r="H116" s="10"/>
      <c r="I116" s="10"/>
      <c r="J116" s="10"/>
      <c r="K116" s="14"/>
      <c r="L116" s="14"/>
      <c r="M116" s="14"/>
      <c r="N116" s="14"/>
      <c r="O116" s="14"/>
      <c r="P116" s="11"/>
      <c r="Q116" s="5"/>
      <c r="R116" s="6"/>
      <c r="S116" s="35"/>
      <c r="T116" s="6"/>
      <c r="U116" s="5"/>
    </row>
    <row r="117" spans="1:21" s="22" customFormat="1" ht="21.75" customHeight="1">
      <c r="A117" s="8"/>
      <c r="B117" s="5" t="s">
        <v>209</v>
      </c>
      <c r="C117" s="6" t="s">
        <v>23</v>
      </c>
      <c r="D117" s="29" t="s">
        <v>203</v>
      </c>
      <c r="E117" s="21">
        <v>32</v>
      </c>
      <c r="F117" s="29" t="s">
        <v>203</v>
      </c>
      <c r="G117" s="29" t="s">
        <v>203</v>
      </c>
      <c r="H117" s="21">
        <v>12</v>
      </c>
      <c r="I117" s="21">
        <v>20</v>
      </c>
      <c r="J117" s="29" t="s">
        <v>203</v>
      </c>
      <c r="K117" s="21"/>
      <c r="L117" s="21"/>
      <c r="M117" s="21"/>
      <c r="N117" s="21"/>
      <c r="O117" s="21"/>
      <c r="P117" s="21">
        <v>15</v>
      </c>
      <c r="Q117" s="21">
        <v>10</v>
      </c>
      <c r="R117" s="21">
        <v>4</v>
      </c>
      <c r="S117" s="29" t="s">
        <v>203</v>
      </c>
      <c r="T117" s="29" t="s">
        <v>203</v>
      </c>
      <c r="U117" s="29">
        <f>SUM(E117:T117)</f>
        <v>93</v>
      </c>
    </row>
    <row r="118" spans="1:21" s="22" customFormat="1" ht="21.75" customHeight="1">
      <c r="A118" s="14"/>
      <c r="B118" s="11" t="s">
        <v>7</v>
      </c>
      <c r="C118" s="12" t="s">
        <v>24</v>
      </c>
      <c r="D118" s="29" t="s">
        <v>203</v>
      </c>
      <c r="E118" s="32">
        <v>5500</v>
      </c>
      <c r="F118" s="29" t="s">
        <v>203</v>
      </c>
      <c r="G118" s="29" t="s">
        <v>203</v>
      </c>
      <c r="H118" s="32">
        <v>6750</v>
      </c>
      <c r="I118" s="32">
        <v>5500</v>
      </c>
      <c r="J118" s="29" t="s">
        <v>203</v>
      </c>
      <c r="K118" s="32"/>
      <c r="L118" s="32"/>
      <c r="M118" s="32"/>
      <c r="N118" s="32"/>
      <c r="O118" s="32"/>
      <c r="P118" s="32">
        <v>7800</v>
      </c>
      <c r="Q118" s="32">
        <v>4500</v>
      </c>
      <c r="R118" s="32">
        <v>5400</v>
      </c>
      <c r="S118" s="32">
        <v>5400</v>
      </c>
      <c r="T118" s="32">
        <v>5400</v>
      </c>
      <c r="U118" s="32">
        <f>SUM(E118:T118)</f>
        <v>46250</v>
      </c>
    </row>
    <row r="119" spans="1:21" s="22" customFormat="1" ht="21.75" customHeight="1">
      <c r="A119" s="10" t="s">
        <v>75</v>
      </c>
      <c r="B119" s="11" t="s">
        <v>269</v>
      </c>
      <c r="C119" s="1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82"/>
      <c r="T119" s="32"/>
      <c r="U119" s="32"/>
    </row>
    <row r="120" spans="1:21" s="22" customFormat="1" ht="21.75" customHeight="1">
      <c r="A120" s="8"/>
      <c r="B120" s="5" t="s">
        <v>209</v>
      </c>
      <c r="C120" s="6" t="s">
        <v>23</v>
      </c>
      <c r="D120" s="29" t="s">
        <v>203</v>
      </c>
      <c r="E120" s="29" t="s">
        <v>203</v>
      </c>
      <c r="F120" s="29" t="s">
        <v>203</v>
      </c>
      <c r="G120" s="29" t="s">
        <v>203</v>
      </c>
      <c r="H120" s="29" t="s">
        <v>203</v>
      </c>
      <c r="I120" s="29" t="s">
        <v>203</v>
      </c>
      <c r="J120" s="29" t="s">
        <v>203</v>
      </c>
      <c r="K120" s="32"/>
      <c r="L120" s="32"/>
      <c r="M120" s="32"/>
      <c r="N120" s="32"/>
      <c r="O120" s="32"/>
      <c r="P120" s="32">
        <v>23</v>
      </c>
      <c r="Q120" s="32">
        <v>55</v>
      </c>
      <c r="R120" s="32">
        <v>4</v>
      </c>
      <c r="S120" s="32">
        <v>190</v>
      </c>
      <c r="T120" s="32">
        <v>14</v>
      </c>
      <c r="U120" s="32">
        <f>SUM(P120:T120)</f>
        <v>286</v>
      </c>
    </row>
    <row r="121" spans="1:21" s="22" customFormat="1" ht="21.75" customHeight="1">
      <c r="A121" s="14"/>
      <c r="B121" s="11" t="s">
        <v>7</v>
      </c>
      <c r="C121" s="12" t="s">
        <v>24</v>
      </c>
      <c r="D121" s="29" t="s">
        <v>203</v>
      </c>
      <c r="E121" s="29" t="s">
        <v>203</v>
      </c>
      <c r="F121" s="29" t="s">
        <v>203</v>
      </c>
      <c r="G121" s="29" t="s">
        <v>203</v>
      </c>
      <c r="H121" s="29" t="s">
        <v>203</v>
      </c>
      <c r="I121" s="29" t="s">
        <v>203</v>
      </c>
      <c r="J121" s="29" t="s">
        <v>203</v>
      </c>
      <c r="K121" s="32"/>
      <c r="L121" s="32"/>
      <c r="M121" s="32"/>
      <c r="N121" s="32"/>
      <c r="O121" s="32"/>
      <c r="P121" s="32">
        <v>5700</v>
      </c>
      <c r="Q121" s="32">
        <v>13500</v>
      </c>
      <c r="R121" s="32">
        <v>11400</v>
      </c>
      <c r="S121" s="32">
        <v>27300</v>
      </c>
      <c r="T121" s="32">
        <v>14700</v>
      </c>
      <c r="U121" s="32">
        <f>SUM(P121:T121)</f>
        <v>72600</v>
      </c>
    </row>
    <row r="122" spans="1:21" s="22" customFormat="1" ht="21.75" customHeight="1">
      <c r="A122" s="10" t="s">
        <v>76</v>
      </c>
      <c r="B122" s="11" t="s">
        <v>109</v>
      </c>
      <c r="C122" s="12"/>
      <c r="D122" s="13"/>
      <c r="E122" s="10"/>
      <c r="F122" s="10"/>
      <c r="G122" s="10"/>
      <c r="H122" s="10"/>
      <c r="I122" s="10"/>
      <c r="J122" s="10"/>
      <c r="K122" s="14"/>
      <c r="L122" s="14"/>
      <c r="M122" s="14"/>
      <c r="N122" s="14"/>
      <c r="O122" s="14"/>
      <c r="P122" s="11"/>
      <c r="Q122" s="5"/>
      <c r="R122" s="6"/>
      <c r="S122" s="35"/>
      <c r="T122" s="6"/>
      <c r="U122" s="5"/>
    </row>
    <row r="123" spans="1:21" s="22" customFormat="1" ht="21.75" customHeight="1">
      <c r="A123" s="8"/>
      <c r="B123" s="5" t="s">
        <v>83</v>
      </c>
      <c r="C123" s="6" t="s">
        <v>23</v>
      </c>
      <c r="D123" s="29" t="s">
        <v>203</v>
      </c>
      <c r="E123" s="21">
        <v>47</v>
      </c>
      <c r="F123" s="21">
        <v>18</v>
      </c>
      <c r="G123" s="21">
        <v>22</v>
      </c>
      <c r="H123" s="21">
        <v>20</v>
      </c>
      <c r="I123" s="21">
        <v>36</v>
      </c>
      <c r="J123" s="21">
        <v>16</v>
      </c>
      <c r="K123" s="21"/>
      <c r="L123" s="21"/>
      <c r="M123" s="21"/>
      <c r="N123" s="21"/>
      <c r="O123" s="21"/>
      <c r="P123" s="21">
        <v>28</v>
      </c>
      <c r="Q123" s="21">
        <v>19</v>
      </c>
      <c r="R123" s="21">
        <v>27</v>
      </c>
      <c r="S123" s="21">
        <v>28</v>
      </c>
      <c r="T123" s="21">
        <v>14</v>
      </c>
      <c r="U123" s="4">
        <f>SUM(E123:T123)</f>
        <v>275</v>
      </c>
    </row>
    <row r="124" spans="1:21" s="22" customFormat="1" ht="21.75" customHeight="1">
      <c r="A124" s="8"/>
      <c r="B124" s="5" t="s">
        <v>7</v>
      </c>
      <c r="C124" s="6" t="s">
        <v>24</v>
      </c>
      <c r="D124" s="29" t="s">
        <v>203</v>
      </c>
      <c r="E124" s="29">
        <v>14000</v>
      </c>
      <c r="F124" s="29">
        <v>8500</v>
      </c>
      <c r="G124" s="89">
        <v>15000</v>
      </c>
      <c r="H124" s="89">
        <v>17000</v>
      </c>
      <c r="I124" s="89">
        <v>16000</v>
      </c>
      <c r="J124" s="89">
        <v>7800</v>
      </c>
      <c r="K124" s="29"/>
      <c r="L124" s="29"/>
      <c r="M124" s="29"/>
      <c r="N124" s="29"/>
      <c r="O124" s="29"/>
      <c r="P124" s="29">
        <v>18000</v>
      </c>
      <c r="Q124" s="29">
        <v>20400</v>
      </c>
      <c r="R124" s="29">
        <v>20400</v>
      </c>
      <c r="S124" s="29">
        <v>28000</v>
      </c>
      <c r="T124" s="29">
        <v>9000</v>
      </c>
      <c r="U124" s="29">
        <f>SUM(E124:T124)</f>
        <v>174100</v>
      </c>
    </row>
    <row r="125" spans="1:21" s="22" customFormat="1" ht="21.75" customHeight="1">
      <c r="A125" s="10" t="s">
        <v>77</v>
      </c>
      <c r="B125" s="11" t="s">
        <v>112</v>
      </c>
      <c r="C125" s="12"/>
      <c r="D125" s="13"/>
      <c r="E125" s="10"/>
      <c r="F125" s="10"/>
      <c r="G125" s="10"/>
      <c r="H125" s="10"/>
      <c r="I125" s="10"/>
      <c r="J125" s="10"/>
      <c r="K125" s="14"/>
      <c r="L125" s="14"/>
      <c r="M125" s="14"/>
      <c r="N125" s="14"/>
      <c r="O125" s="14"/>
      <c r="P125" s="11"/>
      <c r="Q125" s="11"/>
      <c r="R125" s="12"/>
      <c r="S125" s="67"/>
      <c r="T125" s="12"/>
      <c r="U125" s="11"/>
    </row>
    <row r="126" spans="1:21" s="22" customFormat="1" ht="21.75" customHeight="1">
      <c r="A126" s="8"/>
      <c r="B126" s="5" t="s">
        <v>209</v>
      </c>
      <c r="C126" s="6" t="s">
        <v>23</v>
      </c>
      <c r="D126" s="29">
        <v>14</v>
      </c>
      <c r="E126" s="28">
        <v>24</v>
      </c>
      <c r="F126" s="28">
        <v>26</v>
      </c>
      <c r="G126" s="28">
        <v>28</v>
      </c>
      <c r="H126" s="28">
        <v>52</v>
      </c>
      <c r="I126" s="28">
        <v>24</v>
      </c>
      <c r="J126" s="28">
        <v>39</v>
      </c>
      <c r="K126" s="28"/>
      <c r="L126" s="28"/>
      <c r="M126" s="28"/>
      <c r="N126" s="28"/>
      <c r="O126" s="28"/>
      <c r="P126" s="28">
        <v>56</v>
      </c>
      <c r="Q126" s="28">
        <v>29</v>
      </c>
      <c r="R126" s="28">
        <v>32</v>
      </c>
      <c r="S126" s="28">
        <v>65</v>
      </c>
      <c r="T126" s="28">
        <v>10</v>
      </c>
      <c r="U126" s="29">
        <f>SUM(D126:T126)</f>
        <v>399</v>
      </c>
    </row>
    <row r="127" spans="1:21" s="22" customFormat="1" ht="21.75" customHeight="1">
      <c r="A127" s="8"/>
      <c r="B127" s="5" t="s">
        <v>7</v>
      </c>
      <c r="C127" s="6" t="s">
        <v>24</v>
      </c>
      <c r="D127" s="29">
        <v>16500</v>
      </c>
      <c r="E127" s="29">
        <v>21500</v>
      </c>
      <c r="F127" s="29">
        <v>19500</v>
      </c>
      <c r="G127" s="29">
        <v>19500</v>
      </c>
      <c r="H127" s="29">
        <v>16500</v>
      </c>
      <c r="I127" s="29">
        <v>18500</v>
      </c>
      <c r="J127" s="29">
        <v>23400</v>
      </c>
      <c r="K127" s="29"/>
      <c r="L127" s="29"/>
      <c r="M127" s="29"/>
      <c r="N127" s="29"/>
      <c r="O127" s="29"/>
      <c r="P127" s="29">
        <v>20700</v>
      </c>
      <c r="Q127" s="29">
        <v>21900</v>
      </c>
      <c r="R127" s="29">
        <v>21000</v>
      </c>
      <c r="S127" s="29">
        <v>25800</v>
      </c>
      <c r="T127" s="29">
        <v>9000</v>
      </c>
      <c r="U127" s="29">
        <f>SUM(D127:T127)</f>
        <v>233800</v>
      </c>
    </row>
    <row r="128" spans="1:21" s="22" customFormat="1" ht="21.75" customHeight="1">
      <c r="A128" s="10" t="s">
        <v>78</v>
      </c>
      <c r="B128" s="11" t="s">
        <v>297</v>
      </c>
      <c r="C128" s="12"/>
      <c r="D128" s="13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82"/>
      <c r="T128" s="32"/>
      <c r="U128" s="32"/>
    </row>
    <row r="129" spans="1:21" s="22" customFormat="1" ht="21.75" customHeight="1">
      <c r="A129" s="8"/>
      <c r="B129" s="5" t="s">
        <v>209</v>
      </c>
      <c r="C129" s="6" t="s">
        <v>23</v>
      </c>
      <c r="D129" s="29" t="s">
        <v>203</v>
      </c>
      <c r="E129" s="29" t="s">
        <v>203</v>
      </c>
      <c r="F129" s="32">
        <v>27</v>
      </c>
      <c r="G129" s="32">
        <v>20</v>
      </c>
      <c r="H129" s="32">
        <v>32</v>
      </c>
      <c r="I129" s="32">
        <v>39</v>
      </c>
      <c r="J129" s="32">
        <v>34</v>
      </c>
      <c r="K129" s="32"/>
      <c r="L129" s="32"/>
      <c r="M129" s="32"/>
      <c r="N129" s="32"/>
      <c r="O129" s="32"/>
      <c r="P129" s="32">
        <v>14</v>
      </c>
      <c r="Q129" s="32">
        <v>10</v>
      </c>
      <c r="R129" s="32">
        <v>19</v>
      </c>
      <c r="S129" s="32">
        <v>34</v>
      </c>
      <c r="T129" s="32">
        <v>24</v>
      </c>
      <c r="U129" s="32">
        <f>SUM(F129:T129)</f>
        <v>253</v>
      </c>
    </row>
    <row r="130" spans="1:21" s="22" customFormat="1" ht="21.75" customHeight="1">
      <c r="A130" s="14"/>
      <c r="B130" s="11" t="s">
        <v>7</v>
      </c>
      <c r="C130" s="12" t="s">
        <v>24</v>
      </c>
      <c r="D130" s="29" t="s">
        <v>203</v>
      </c>
      <c r="E130" s="29" t="s">
        <v>203</v>
      </c>
      <c r="F130" s="32">
        <v>12500</v>
      </c>
      <c r="G130" s="32">
        <v>13500</v>
      </c>
      <c r="H130" s="32">
        <v>17250</v>
      </c>
      <c r="I130" s="32">
        <v>24000</v>
      </c>
      <c r="J130" s="32">
        <v>24600</v>
      </c>
      <c r="K130" s="32"/>
      <c r="L130" s="32"/>
      <c r="M130" s="32"/>
      <c r="N130" s="32"/>
      <c r="O130" s="32"/>
      <c r="P130" s="32">
        <v>21900</v>
      </c>
      <c r="Q130" s="32">
        <v>21000</v>
      </c>
      <c r="R130" s="32">
        <v>31200</v>
      </c>
      <c r="S130" s="32">
        <v>34500</v>
      </c>
      <c r="T130" s="32">
        <v>23400</v>
      </c>
      <c r="U130" s="32">
        <f>SUM(F130:T130)</f>
        <v>223850</v>
      </c>
    </row>
    <row r="131" spans="1:21" s="22" customFormat="1" ht="21.75" customHeight="1">
      <c r="A131" s="10" t="s">
        <v>79</v>
      </c>
      <c r="B131" s="11" t="s">
        <v>222</v>
      </c>
      <c r="C131" s="12"/>
      <c r="D131" s="13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82"/>
      <c r="T131" s="32"/>
      <c r="U131" s="32"/>
    </row>
    <row r="132" spans="1:21" s="22" customFormat="1" ht="21.75" customHeight="1">
      <c r="A132" s="8"/>
      <c r="B132" s="5" t="s">
        <v>209</v>
      </c>
      <c r="C132" s="6" t="s">
        <v>23</v>
      </c>
      <c r="D132" s="29" t="s">
        <v>203</v>
      </c>
      <c r="E132" s="29" t="s">
        <v>203</v>
      </c>
      <c r="F132" s="32">
        <v>50</v>
      </c>
      <c r="G132" s="32">
        <v>20</v>
      </c>
      <c r="H132" s="32">
        <v>20</v>
      </c>
      <c r="I132" s="29" t="s">
        <v>203</v>
      </c>
      <c r="J132" s="32">
        <v>20</v>
      </c>
      <c r="K132" s="32"/>
      <c r="L132" s="32"/>
      <c r="M132" s="32"/>
      <c r="N132" s="32"/>
      <c r="O132" s="32"/>
      <c r="P132" s="32">
        <v>20</v>
      </c>
      <c r="Q132" s="32">
        <v>13</v>
      </c>
      <c r="R132" s="32">
        <v>27</v>
      </c>
      <c r="S132" s="32">
        <v>51</v>
      </c>
      <c r="T132" s="32">
        <v>40</v>
      </c>
      <c r="U132" s="32">
        <f>SUM(F132:T132)</f>
        <v>261</v>
      </c>
    </row>
    <row r="133" spans="1:21" s="22" customFormat="1" ht="21.75" customHeight="1">
      <c r="A133" s="14"/>
      <c r="B133" s="11" t="s">
        <v>7</v>
      </c>
      <c r="C133" s="12" t="s">
        <v>24</v>
      </c>
      <c r="D133" s="29">
        <v>9750</v>
      </c>
      <c r="E133" s="32">
        <v>12750</v>
      </c>
      <c r="F133" s="32">
        <v>9500</v>
      </c>
      <c r="G133" s="32">
        <v>9750</v>
      </c>
      <c r="H133" s="32">
        <v>8500</v>
      </c>
      <c r="I133" s="29" t="s">
        <v>203</v>
      </c>
      <c r="J133" s="32">
        <v>11400</v>
      </c>
      <c r="K133" s="32"/>
      <c r="L133" s="32"/>
      <c r="M133" s="32"/>
      <c r="N133" s="32"/>
      <c r="O133" s="32"/>
      <c r="P133" s="32">
        <v>12600</v>
      </c>
      <c r="Q133" s="32">
        <v>9400</v>
      </c>
      <c r="R133" s="32">
        <v>12900</v>
      </c>
      <c r="S133" s="32">
        <v>9300</v>
      </c>
      <c r="T133" s="32">
        <v>11700</v>
      </c>
      <c r="U133" s="32">
        <f>SUM(D133:T133)</f>
        <v>117550</v>
      </c>
    </row>
    <row r="134" spans="1:21" s="22" customFormat="1" ht="21.75" customHeight="1">
      <c r="A134" s="10" t="s">
        <v>80</v>
      </c>
      <c r="B134" s="11" t="s">
        <v>223</v>
      </c>
      <c r="C134" s="12"/>
      <c r="D134" s="13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82"/>
      <c r="T134" s="32"/>
      <c r="U134" s="32"/>
    </row>
    <row r="135" spans="1:21" s="22" customFormat="1" ht="21.75" customHeight="1">
      <c r="A135" s="8"/>
      <c r="B135" s="5" t="s">
        <v>209</v>
      </c>
      <c r="C135" s="6" t="s">
        <v>23</v>
      </c>
      <c r="D135" s="29" t="s">
        <v>203</v>
      </c>
      <c r="E135" s="32">
        <v>12</v>
      </c>
      <c r="F135" s="32">
        <v>22</v>
      </c>
      <c r="G135" s="32">
        <v>41</v>
      </c>
      <c r="H135" s="32">
        <v>38</v>
      </c>
      <c r="I135" s="32">
        <v>35</v>
      </c>
      <c r="J135" s="29" t="s">
        <v>203</v>
      </c>
      <c r="K135" s="32"/>
      <c r="L135" s="32"/>
      <c r="M135" s="32"/>
      <c r="N135" s="32"/>
      <c r="O135" s="32"/>
      <c r="P135" s="32">
        <v>39</v>
      </c>
      <c r="Q135" s="32">
        <v>34</v>
      </c>
      <c r="R135" s="32">
        <v>37</v>
      </c>
      <c r="S135" s="32">
        <v>59</v>
      </c>
      <c r="T135" s="32">
        <v>22</v>
      </c>
      <c r="U135" s="32">
        <f>SUM(D135:T135)</f>
        <v>339</v>
      </c>
    </row>
    <row r="136" spans="1:21" s="22" customFormat="1" ht="21.75" customHeight="1">
      <c r="A136" s="14"/>
      <c r="B136" s="11" t="s">
        <v>7</v>
      </c>
      <c r="C136" s="12" t="s">
        <v>24</v>
      </c>
      <c r="D136" s="29">
        <v>6500</v>
      </c>
      <c r="E136" s="32">
        <v>5750</v>
      </c>
      <c r="F136" s="32">
        <v>6500</v>
      </c>
      <c r="G136" s="32">
        <v>10000</v>
      </c>
      <c r="H136" s="32">
        <v>8250</v>
      </c>
      <c r="I136" s="32">
        <v>11250</v>
      </c>
      <c r="J136" s="29" t="s">
        <v>203</v>
      </c>
      <c r="K136" s="32"/>
      <c r="L136" s="32"/>
      <c r="M136" s="32"/>
      <c r="N136" s="32"/>
      <c r="O136" s="32"/>
      <c r="P136" s="32">
        <v>11100</v>
      </c>
      <c r="Q136" s="32">
        <v>13300</v>
      </c>
      <c r="R136" s="32">
        <v>13200</v>
      </c>
      <c r="S136" s="32">
        <v>20100</v>
      </c>
      <c r="T136" s="32">
        <v>13200</v>
      </c>
      <c r="U136" s="32">
        <f>SUM(D136:T136)</f>
        <v>119150</v>
      </c>
    </row>
    <row r="137" spans="1:21" ht="23.25">
      <c r="A137" s="10" t="s">
        <v>81</v>
      </c>
      <c r="B137" s="11" t="s">
        <v>224</v>
      </c>
      <c r="C137" s="12"/>
      <c r="D137" s="13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82"/>
      <c r="T137" s="32"/>
      <c r="U137" s="32"/>
    </row>
    <row r="138" spans="1:21" ht="23.25">
      <c r="A138" s="8"/>
      <c r="B138" s="5" t="s">
        <v>211</v>
      </c>
      <c r="C138" s="6" t="s">
        <v>23</v>
      </c>
      <c r="D138" s="29" t="s">
        <v>203</v>
      </c>
      <c r="E138" s="32">
        <v>32</v>
      </c>
      <c r="F138" s="32">
        <v>19</v>
      </c>
      <c r="G138" s="32">
        <v>12</v>
      </c>
      <c r="H138" s="32">
        <v>31</v>
      </c>
      <c r="I138" s="32">
        <v>27</v>
      </c>
      <c r="J138" s="32">
        <v>22</v>
      </c>
      <c r="K138" s="32"/>
      <c r="L138" s="32"/>
      <c r="M138" s="32"/>
      <c r="N138" s="32"/>
      <c r="O138" s="32"/>
      <c r="P138" s="32">
        <v>24</v>
      </c>
      <c r="Q138" s="32">
        <v>23</v>
      </c>
      <c r="R138" s="32">
        <v>45</v>
      </c>
      <c r="S138" s="32">
        <v>39</v>
      </c>
      <c r="T138" s="32">
        <v>13</v>
      </c>
      <c r="U138" s="32">
        <f>SUM(D138:T138)</f>
        <v>287</v>
      </c>
    </row>
    <row r="139" spans="1:21" ht="23.25">
      <c r="A139" s="14"/>
      <c r="B139" s="11" t="s">
        <v>7</v>
      </c>
      <c r="C139" s="12" t="s">
        <v>24</v>
      </c>
      <c r="D139" s="29" t="s">
        <v>203</v>
      </c>
      <c r="E139" s="32">
        <v>22250</v>
      </c>
      <c r="F139" s="32">
        <v>17750</v>
      </c>
      <c r="G139" s="32">
        <v>8750</v>
      </c>
      <c r="H139" s="32">
        <v>13750</v>
      </c>
      <c r="I139" s="32">
        <v>17000</v>
      </c>
      <c r="J139" s="32">
        <v>17100</v>
      </c>
      <c r="K139" s="32"/>
      <c r="L139" s="32"/>
      <c r="M139" s="32"/>
      <c r="N139" s="32"/>
      <c r="O139" s="32"/>
      <c r="P139" s="32">
        <v>19800</v>
      </c>
      <c r="Q139" s="32">
        <v>21500</v>
      </c>
      <c r="R139" s="32">
        <v>29400</v>
      </c>
      <c r="S139" s="32">
        <v>31800</v>
      </c>
      <c r="T139" s="32">
        <v>11700</v>
      </c>
      <c r="U139" s="32">
        <f>SUM(D139:T139)</f>
        <v>210800</v>
      </c>
    </row>
    <row r="140" spans="1:21" ht="23.25">
      <c r="A140" s="10" t="s">
        <v>82</v>
      </c>
      <c r="B140" s="11" t="s">
        <v>210</v>
      </c>
      <c r="C140" s="12"/>
      <c r="D140" s="13"/>
      <c r="E140" s="10"/>
      <c r="F140" s="10"/>
      <c r="G140" s="10"/>
      <c r="H140" s="10"/>
      <c r="I140" s="10"/>
      <c r="J140" s="10"/>
      <c r="K140" s="14"/>
      <c r="L140" s="14"/>
      <c r="M140" s="14"/>
      <c r="N140" s="14"/>
      <c r="O140" s="14"/>
      <c r="P140" s="11"/>
      <c r="Q140" s="11"/>
      <c r="R140" s="12"/>
      <c r="S140" s="67"/>
      <c r="T140" s="12"/>
      <c r="U140" s="11"/>
    </row>
    <row r="141" spans="1:21" ht="23.25">
      <c r="A141" s="156"/>
      <c r="B141" s="153" t="s">
        <v>211</v>
      </c>
      <c r="C141" s="154" t="s">
        <v>23</v>
      </c>
      <c r="D141" s="157" t="s">
        <v>203</v>
      </c>
      <c r="E141" s="160">
        <v>6</v>
      </c>
      <c r="F141" s="160">
        <v>12</v>
      </c>
      <c r="G141" s="160">
        <v>16</v>
      </c>
      <c r="H141" s="160">
        <v>14</v>
      </c>
      <c r="I141" s="160">
        <v>28</v>
      </c>
      <c r="J141" s="160">
        <v>31</v>
      </c>
      <c r="K141" s="160"/>
      <c r="L141" s="160"/>
      <c r="M141" s="160"/>
      <c r="N141" s="160"/>
      <c r="O141" s="160"/>
      <c r="P141" s="157" t="s">
        <v>203</v>
      </c>
      <c r="Q141" s="157" t="s">
        <v>203</v>
      </c>
      <c r="R141" s="157" t="s">
        <v>203</v>
      </c>
      <c r="S141" s="160">
        <v>21</v>
      </c>
      <c r="T141" s="160">
        <v>16</v>
      </c>
      <c r="U141" s="157">
        <f>SUM(D141:T141)</f>
        <v>144</v>
      </c>
    </row>
    <row r="142" spans="1:21" ht="23.25">
      <c r="A142" s="14"/>
      <c r="B142" s="11" t="s">
        <v>7</v>
      </c>
      <c r="C142" s="12" t="s">
        <v>24</v>
      </c>
      <c r="D142" s="32">
        <v>7000</v>
      </c>
      <c r="E142" s="32">
        <v>10250</v>
      </c>
      <c r="F142" s="32">
        <v>4750</v>
      </c>
      <c r="G142" s="32">
        <v>11000</v>
      </c>
      <c r="H142" s="32">
        <v>4500</v>
      </c>
      <c r="I142" s="32">
        <v>10000</v>
      </c>
      <c r="J142" s="32">
        <v>5700</v>
      </c>
      <c r="K142" s="32"/>
      <c r="L142" s="32"/>
      <c r="M142" s="32"/>
      <c r="N142" s="32"/>
      <c r="O142" s="32"/>
      <c r="P142" s="32" t="s">
        <v>203</v>
      </c>
      <c r="Q142" s="32" t="s">
        <v>203</v>
      </c>
      <c r="R142" s="32" t="s">
        <v>203</v>
      </c>
      <c r="S142" s="32">
        <v>6600</v>
      </c>
      <c r="T142" s="32">
        <v>9000</v>
      </c>
      <c r="U142" s="32">
        <f>SUM(D142:T142)</f>
        <v>68800</v>
      </c>
    </row>
    <row r="143" spans="1:21" ht="23.25">
      <c r="A143" s="10" t="s">
        <v>90</v>
      </c>
      <c r="B143" s="11" t="s">
        <v>225</v>
      </c>
      <c r="C143" s="12"/>
      <c r="D143" s="1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82"/>
      <c r="T143" s="32"/>
      <c r="U143" s="32"/>
    </row>
    <row r="144" spans="1:21" ht="23.25">
      <c r="A144" s="8"/>
      <c r="B144" s="5" t="s">
        <v>209</v>
      </c>
      <c r="C144" s="6" t="s">
        <v>23</v>
      </c>
      <c r="D144" s="29" t="s">
        <v>203</v>
      </c>
      <c r="E144" s="29" t="s">
        <v>203</v>
      </c>
      <c r="F144" s="29" t="s">
        <v>203</v>
      </c>
      <c r="G144" s="29" t="s">
        <v>203</v>
      </c>
      <c r="H144" s="29" t="s">
        <v>203</v>
      </c>
      <c r="I144" s="29" t="s">
        <v>203</v>
      </c>
      <c r="J144" s="32">
        <v>27</v>
      </c>
      <c r="K144" s="32"/>
      <c r="L144" s="32"/>
      <c r="M144" s="32"/>
      <c r="N144" s="32"/>
      <c r="O144" s="32"/>
      <c r="P144" s="32">
        <v>40</v>
      </c>
      <c r="Q144" s="32">
        <v>65</v>
      </c>
      <c r="R144" s="32">
        <v>95</v>
      </c>
      <c r="S144" s="32">
        <v>11</v>
      </c>
      <c r="T144" s="32">
        <v>23</v>
      </c>
      <c r="U144" s="29">
        <f>SUM(J144:T144)</f>
        <v>261</v>
      </c>
    </row>
    <row r="145" spans="1:21" ht="23.25">
      <c r="A145" s="14"/>
      <c r="B145" s="11" t="s">
        <v>7</v>
      </c>
      <c r="C145" s="12" t="s">
        <v>24</v>
      </c>
      <c r="D145" s="29">
        <v>5750</v>
      </c>
      <c r="E145" s="32">
        <v>14250</v>
      </c>
      <c r="F145" s="32">
        <v>11000</v>
      </c>
      <c r="G145" s="32">
        <v>17500</v>
      </c>
      <c r="H145" s="32">
        <v>12500</v>
      </c>
      <c r="I145" s="32">
        <v>11500</v>
      </c>
      <c r="J145" s="32">
        <v>15900</v>
      </c>
      <c r="K145" s="32"/>
      <c r="L145" s="32"/>
      <c r="M145" s="32"/>
      <c r="N145" s="32"/>
      <c r="O145" s="32"/>
      <c r="P145" s="32">
        <v>17400</v>
      </c>
      <c r="Q145" s="32">
        <v>28200</v>
      </c>
      <c r="R145" s="32">
        <v>19800</v>
      </c>
      <c r="S145" s="32">
        <v>13700</v>
      </c>
      <c r="T145" s="32">
        <v>20100</v>
      </c>
      <c r="U145" s="32">
        <f>SUM(D145:T145)</f>
        <v>187600</v>
      </c>
    </row>
    <row r="146" spans="1:21" ht="23.25">
      <c r="A146" s="10" t="s">
        <v>95</v>
      </c>
      <c r="B146" s="11" t="s">
        <v>226</v>
      </c>
      <c r="C146" s="12"/>
      <c r="D146" s="13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23.25">
      <c r="A147" s="8"/>
      <c r="B147" s="5" t="s">
        <v>209</v>
      </c>
      <c r="C147" s="6" t="s">
        <v>23</v>
      </c>
      <c r="D147" s="29" t="s">
        <v>203</v>
      </c>
      <c r="E147" s="29" t="s">
        <v>203</v>
      </c>
      <c r="F147" s="32">
        <v>17</v>
      </c>
      <c r="G147" s="32">
        <v>62</v>
      </c>
      <c r="H147" s="32">
        <v>21</v>
      </c>
      <c r="I147" s="32">
        <v>11</v>
      </c>
      <c r="J147" s="32">
        <v>20</v>
      </c>
      <c r="K147" s="32"/>
      <c r="L147" s="32"/>
      <c r="M147" s="32"/>
      <c r="N147" s="32"/>
      <c r="O147" s="32"/>
      <c r="P147" s="29" t="s">
        <v>203</v>
      </c>
      <c r="Q147" s="32">
        <v>15</v>
      </c>
      <c r="R147" s="32">
        <v>41</v>
      </c>
      <c r="S147" s="32">
        <v>31</v>
      </c>
      <c r="T147" s="32">
        <v>16</v>
      </c>
      <c r="U147" s="32">
        <f>SUM(F147:T147)</f>
        <v>234</v>
      </c>
    </row>
    <row r="148" spans="1:21" ht="23.25">
      <c r="A148" s="14"/>
      <c r="B148" s="11" t="s">
        <v>7</v>
      </c>
      <c r="C148" s="12" t="s">
        <v>24</v>
      </c>
      <c r="D148" s="29" t="s">
        <v>203</v>
      </c>
      <c r="E148" s="32">
        <v>19000</v>
      </c>
      <c r="F148" s="32">
        <v>7500</v>
      </c>
      <c r="G148" s="32">
        <v>15000</v>
      </c>
      <c r="H148" s="32">
        <v>8500</v>
      </c>
      <c r="I148" s="32">
        <v>22500</v>
      </c>
      <c r="J148" s="32">
        <v>9000</v>
      </c>
      <c r="K148" s="32"/>
      <c r="L148" s="32"/>
      <c r="M148" s="32"/>
      <c r="N148" s="32"/>
      <c r="O148" s="32"/>
      <c r="P148" s="29" t="s">
        <v>203</v>
      </c>
      <c r="Q148" s="32">
        <v>9000</v>
      </c>
      <c r="R148" s="32">
        <v>23500</v>
      </c>
      <c r="S148" s="32">
        <v>23400</v>
      </c>
      <c r="T148" s="32">
        <v>8100</v>
      </c>
      <c r="U148" s="32">
        <f>SUM(D148:T148)</f>
        <v>145500</v>
      </c>
    </row>
    <row r="149" spans="1:21" ht="23.25">
      <c r="A149" s="10" t="s">
        <v>96</v>
      </c>
      <c r="B149" s="11" t="s">
        <v>227</v>
      </c>
      <c r="C149" s="12"/>
      <c r="D149" s="13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ht="23.25">
      <c r="A150" s="8"/>
      <c r="B150" s="5" t="s">
        <v>209</v>
      </c>
      <c r="C150" s="6" t="s">
        <v>23</v>
      </c>
      <c r="D150" s="29" t="s">
        <v>203</v>
      </c>
      <c r="E150" s="32">
        <v>30</v>
      </c>
      <c r="F150" s="32">
        <v>49</v>
      </c>
      <c r="G150" s="32">
        <v>37</v>
      </c>
      <c r="H150" s="32">
        <v>43</v>
      </c>
      <c r="I150" s="32">
        <v>37</v>
      </c>
      <c r="J150" s="32">
        <v>19</v>
      </c>
      <c r="K150" s="32"/>
      <c r="L150" s="32"/>
      <c r="M150" s="32"/>
      <c r="N150" s="32"/>
      <c r="O150" s="32"/>
      <c r="P150" s="32">
        <v>15</v>
      </c>
      <c r="Q150" s="32">
        <v>33</v>
      </c>
      <c r="R150" s="32">
        <v>27</v>
      </c>
      <c r="S150" s="32">
        <v>27</v>
      </c>
      <c r="T150" s="32">
        <v>25</v>
      </c>
      <c r="U150" s="32">
        <f>SUM(D150:T150)</f>
        <v>342</v>
      </c>
    </row>
    <row r="151" spans="1:21" ht="23.25">
      <c r="A151" s="14"/>
      <c r="B151" s="11" t="s">
        <v>7</v>
      </c>
      <c r="C151" s="12" t="s">
        <v>24</v>
      </c>
      <c r="D151" s="29" t="s">
        <v>203</v>
      </c>
      <c r="E151" s="32">
        <v>14500</v>
      </c>
      <c r="F151" s="32">
        <v>13500</v>
      </c>
      <c r="G151" s="32">
        <v>15500</v>
      </c>
      <c r="H151" s="32">
        <v>13500</v>
      </c>
      <c r="I151" s="32">
        <v>12500</v>
      </c>
      <c r="J151" s="32">
        <v>14400</v>
      </c>
      <c r="K151" s="32"/>
      <c r="L151" s="32"/>
      <c r="M151" s="32"/>
      <c r="N151" s="32"/>
      <c r="O151" s="32"/>
      <c r="P151" s="32">
        <v>19500</v>
      </c>
      <c r="Q151" s="32">
        <v>17700</v>
      </c>
      <c r="R151" s="32">
        <v>14100</v>
      </c>
      <c r="S151" s="32">
        <v>17400</v>
      </c>
      <c r="T151" s="32">
        <v>18600</v>
      </c>
      <c r="U151" s="32">
        <f>SUM(D151:T151)</f>
        <v>171200</v>
      </c>
    </row>
    <row r="152" spans="1:21" ht="23.25">
      <c r="A152" s="10" t="s">
        <v>97</v>
      </c>
      <c r="B152" s="11" t="s">
        <v>21</v>
      </c>
      <c r="C152" s="12"/>
      <c r="D152" s="13"/>
      <c r="E152" s="10"/>
      <c r="F152" s="10"/>
      <c r="G152" s="10"/>
      <c r="H152" s="10"/>
      <c r="I152" s="10"/>
      <c r="J152" s="10"/>
      <c r="K152" s="14"/>
      <c r="L152" s="14"/>
      <c r="M152" s="14"/>
      <c r="N152" s="14"/>
      <c r="O152" s="14"/>
      <c r="P152" s="11"/>
      <c r="Q152" s="5"/>
      <c r="R152" s="6"/>
      <c r="S152" s="35"/>
      <c r="T152" s="6"/>
      <c r="U152" s="5"/>
    </row>
    <row r="153" spans="1:21" ht="23.25">
      <c r="A153" s="8"/>
      <c r="B153" s="5" t="s">
        <v>221</v>
      </c>
      <c r="C153" s="6" t="s">
        <v>23</v>
      </c>
      <c r="D153" s="29">
        <v>16</v>
      </c>
      <c r="E153" s="21">
        <v>10</v>
      </c>
      <c r="F153" s="21">
        <v>10</v>
      </c>
      <c r="G153" s="21">
        <v>7</v>
      </c>
      <c r="H153" s="21">
        <v>10</v>
      </c>
      <c r="I153" s="21">
        <v>17</v>
      </c>
      <c r="J153" s="29" t="s">
        <v>203</v>
      </c>
      <c r="K153" s="21"/>
      <c r="L153" s="21"/>
      <c r="M153" s="21"/>
      <c r="N153" s="21"/>
      <c r="O153" s="21"/>
      <c r="P153" s="21">
        <v>9</v>
      </c>
      <c r="Q153" s="21">
        <v>7</v>
      </c>
      <c r="R153" s="21">
        <v>14</v>
      </c>
      <c r="S153" s="21">
        <v>16</v>
      </c>
      <c r="T153" s="21">
        <v>13</v>
      </c>
      <c r="U153" s="4">
        <f>SUM(D153:T153)</f>
        <v>129</v>
      </c>
    </row>
    <row r="154" spans="1:21" ht="23.25">
      <c r="A154" s="8"/>
      <c r="B154" s="5" t="s">
        <v>7</v>
      </c>
      <c r="C154" s="6" t="s">
        <v>24</v>
      </c>
      <c r="D154" s="29">
        <v>35250</v>
      </c>
      <c r="E154" s="29">
        <v>27500</v>
      </c>
      <c r="F154" s="29">
        <v>42000</v>
      </c>
      <c r="G154" s="29">
        <v>27500</v>
      </c>
      <c r="H154" s="29">
        <v>21000</v>
      </c>
      <c r="I154" s="29">
        <v>56650</v>
      </c>
      <c r="J154" s="29" t="s">
        <v>203</v>
      </c>
      <c r="K154" s="29"/>
      <c r="L154" s="29"/>
      <c r="M154" s="29"/>
      <c r="N154" s="29"/>
      <c r="O154" s="29"/>
      <c r="P154" s="29">
        <v>32100</v>
      </c>
      <c r="Q154" s="29">
        <v>47400</v>
      </c>
      <c r="R154" s="29">
        <v>55200</v>
      </c>
      <c r="S154" s="29">
        <v>62400</v>
      </c>
      <c r="T154" s="29">
        <v>54900</v>
      </c>
      <c r="U154" s="29">
        <f>SUM(D154:T154)</f>
        <v>461900</v>
      </c>
    </row>
    <row r="155" spans="1:21" ht="23.25">
      <c r="A155" s="10" t="s">
        <v>99</v>
      </c>
      <c r="B155" s="11" t="s">
        <v>22</v>
      </c>
      <c r="C155" s="12"/>
      <c r="D155" s="13"/>
      <c r="E155" s="32"/>
      <c r="F155" s="32"/>
      <c r="G155" s="100"/>
      <c r="H155" s="100"/>
      <c r="I155" s="100"/>
      <c r="J155" s="100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s="22" customFormat="1" ht="23.25">
      <c r="A156" s="8"/>
      <c r="B156" s="5" t="s">
        <v>221</v>
      </c>
      <c r="C156" s="6" t="s">
        <v>23</v>
      </c>
      <c r="D156" s="29">
        <v>1</v>
      </c>
      <c r="E156" s="32">
        <v>1</v>
      </c>
      <c r="F156" s="29" t="s">
        <v>203</v>
      </c>
      <c r="G156" s="21">
        <v>2</v>
      </c>
      <c r="H156" s="21">
        <v>4</v>
      </c>
      <c r="I156" s="21">
        <v>2</v>
      </c>
      <c r="J156" s="29" t="s">
        <v>203</v>
      </c>
      <c r="K156" s="32"/>
      <c r="L156" s="32"/>
      <c r="M156" s="32"/>
      <c r="N156" s="32"/>
      <c r="O156" s="32"/>
      <c r="P156" s="32">
        <v>1</v>
      </c>
      <c r="Q156" s="32">
        <v>2</v>
      </c>
      <c r="R156" s="32">
        <v>3</v>
      </c>
      <c r="S156" s="29" t="s">
        <v>203</v>
      </c>
      <c r="T156" s="29" t="s">
        <v>203</v>
      </c>
      <c r="U156" s="32">
        <f>SUM(D156:T156)</f>
        <v>16</v>
      </c>
    </row>
    <row r="157" spans="1:21" s="22" customFormat="1" ht="23.25">
      <c r="A157" s="8"/>
      <c r="B157" s="5" t="s">
        <v>7</v>
      </c>
      <c r="C157" s="6" t="s">
        <v>24</v>
      </c>
      <c r="D157" s="29">
        <v>5750</v>
      </c>
      <c r="E157" s="32">
        <v>7750</v>
      </c>
      <c r="F157" s="32">
        <v>6500</v>
      </c>
      <c r="G157" s="100">
        <v>14000</v>
      </c>
      <c r="H157" s="100">
        <v>14250</v>
      </c>
      <c r="I157" s="100">
        <v>13250</v>
      </c>
      <c r="J157" s="100">
        <v>7800</v>
      </c>
      <c r="K157" s="32"/>
      <c r="L157" s="32"/>
      <c r="M157" s="32"/>
      <c r="N157" s="32"/>
      <c r="O157" s="32"/>
      <c r="P157" s="32">
        <v>16800</v>
      </c>
      <c r="Q157" s="32">
        <v>16800</v>
      </c>
      <c r="R157" s="32">
        <v>15600</v>
      </c>
      <c r="S157" s="32">
        <v>18300</v>
      </c>
      <c r="T157" s="32">
        <v>8100</v>
      </c>
      <c r="U157" s="32">
        <f>SUM(D157:T157)</f>
        <v>144900</v>
      </c>
    </row>
    <row r="158" spans="1:21" s="22" customFormat="1" ht="23.25">
      <c r="A158" s="14"/>
      <c r="B158" s="11"/>
      <c r="C158" s="12"/>
      <c r="D158" s="32"/>
      <c r="E158" s="32"/>
      <c r="F158" s="32"/>
      <c r="G158" s="100"/>
      <c r="H158" s="100"/>
      <c r="I158" s="100"/>
      <c r="J158" s="100"/>
      <c r="K158" s="32"/>
      <c r="L158" s="32"/>
      <c r="M158" s="32"/>
      <c r="N158" s="32"/>
      <c r="O158" s="32"/>
      <c r="P158" s="32"/>
      <c r="Q158" s="32"/>
      <c r="R158" s="32"/>
      <c r="S158" s="82"/>
      <c r="T158" s="32"/>
      <c r="U158" s="32"/>
    </row>
    <row r="159" spans="1:21" ht="23.25">
      <c r="A159" s="14"/>
      <c r="B159" s="52" t="s">
        <v>14</v>
      </c>
      <c r="C159" s="12"/>
      <c r="D159" s="13"/>
      <c r="E159" s="14"/>
      <c r="F159" s="14"/>
      <c r="G159" s="10"/>
      <c r="H159" s="10"/>
      <c r="I159" s="10"/>
      <c r="J159" s="10"/>
      <c r="K159" s="14"/>
      <c r="L159" s="14"/>
      <c r="M159" s="14"/>
      <c r="N159" s="14"/>
      <c r="O159" s="14"/>
      <c r="P159" s="11"/>
      <c r="Q159" s="11"/>
      <c r="R159" s="12"/>
      <c r="S159" s="67"/>
      <c r="T159" s="11"/>
      <c r="U159" s="11"/>
    </row>
    <row r="160" spans="1:21" ht="23.25">
      <c r="A160" s="4" t="s">
        <v>101</v>
      </c>
      <c r="B160" s="11" t="s">
        <v>113</v>
      </c>
      <c r="C160" s="6"/>
      <c r="D160" s="7"/>
      <c r="E160" s="8"/>
      <c r="F160" s="8"/>
      <c r="G160" s="4"/>
      <c r="H160" s="4"/>
      <c r="I160" s="4"/>
      <c r="J160" s="4"/>
      <c r="K160" s="8"/>
      <c r="L160" s="8"/>
      <c r="M160" s="8"/>
      <c r="N160" s="8"/>
      <c r="O160" s="8"/>
      <c r="P160" s="5"/>
      <c r="Q160" s="5"/>
      <c r="R160" s="6"/>
      <c r="S160" s="35"/>
      <c r="T160" s="5"/>
      <c r="U160" s="5"/>
    </row>
    <row r="161" spans="1:21" ht="23.25">
      <c r="A161" s="8"/>
      <c r="B161" s="5" t="s">
        <v>151</v>
      </c>
      <c r="C161" s="6" t="s">
        <v>119</v>
      </c>
      <c r="D161" s="29">
        <v>172</v>
      </c>
      <c r="E161" s="29">
        <v>124</v>
      </c>
      <c r="F161" s="29">
        <v>153</v>
      </c>
      <c r="G161" s="29">
        <v>273</v>
      </c>
      <c r="H161" s="29">
        <v>265</v>
      </c>
      <c r="I161" s="29">
        <v>272</v>
      </c>
      <c r="J161" s="29">
        <v>163</v>
      </c>
      <c r="K161" s="29"/>
      <c r="L161" s="29"/>
      <c r="M161" s="29"/>
      <c r="N161" s="29"/>
      <c r="O161" s="29"/>
      <c r="P161" s="29">
        <v>129</v>
      </c>
      <c r="Q161" s="29">
        <v>217</v>
      </c>
      <c r="R161" s="29">
        <v>281</v>
      </c>
      <c r="S161" s="29">
        <v>308</v>
      </c>
      <c r="T161" s="29">
        <v>193</v>
      </c>
      <c r="U161" s="29">
        <f>SUM(D161:T161)</f>
        <v>2550</v>
      </c>
    </row>
    <row r="162" spans="1:60" s="33" customFormat="1" ht="23.25">
      <c r="A162" s="14"/>
      <c r="B162" s="11" t="s">
        <v>7</v>
      </c>
      <c r="C162" s="12" t="s">
        <v>24</v>
      </c>
      <c r="D162" s="32">
        <v>76500</v>
      </c>
      <c r="E162" s="32">
        <v>70750</v>
      </c>
      <c r="F162" s="32">
        <v>81250</v>
      </c>
      <c r="G162" s="32">
        <v>85250</v>
      </c>
      <c r="H162" s="32">
        <v>69500</v>
      </c>
      <c r="I162" s="32">
        <v>83200</v>
      </c>
      <c r="J162" s="32">
        <v>39000</v>
      </c>
      <c r="K162" s="32"/>
      <c r="L162" s="32"/>
      <c r="M162" s="32"/>
      <c r="N162" s="32"/>
      <c r="O162" s="32"/>
      <c r="P162" s="32">
        <v>70200</v>
      </c>
      <c r="Q162" s="32">
        <v>102300</v>
      </c>
      <c r="R162" s="32">
        <v>93000</v>
      </c>
      <c r="S162" s="32">
        <v>96600</v>
      </c>
      <c r="T162" s="32">
        <v>46800</v>
      </c>
      <c r="U162" s="32">
        <f>SUM(D162:T162)</f>
        <v>914350</v>
      </c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</row>
    <row r="163" spans="1:60" s="34" customFormat="1" ht="23.25">
      <c r="A163" s="152" t="s">
        <v>103</v>
      </c>
      <c r="B163" s="153" t="s">
        <v>15</v>
      </c>
      <c r="C163" s="154"/>
      <c r="D163" s="155"/>
      <c r="E163" s="152"/>
      <c r="F163" s="152"/>
      <c r="G163" s="152"/>
      <c r="H163" s="152"/>
      <c r="I163" s="152"/>
      <c r="J163" s="152"/>
      <c r="K163" s="156"/>
      <c r="L163" s="156"/>
      <c r="M163" s="156"/>
      <c r="N163" s="156"/>
      <c r="O163" s="156"/>
      <c r="P163" s="153"/>
      <c r="Q163" s="153"/>
      <c r="R163" s="154"/>
      <c r="S163" s="154"/>
      <c r="T163" s="153"/>
      <c r="U163" s="153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</row>
    <row r="164" spans="1:21" ht="23.25">
      <c r="A164" s="14"/>
      <c r="B164" s="11" t="s">
        <v>152</v>
      </c>
      <c r="C164" s="12" t="s">
        <v>119</v>
      </c>
      <c r="D164" s="32">
        <v>280</v>
      </c>
      <c r="E164" s="32">
        <v>299</v>
      </c>
      <c r="F164" s="32">
        <v>196</v>
      </c>
      <c r="G164" s="32">
        <v>190</v>
      </c>
      <c r="H164" s="32">
        <v>415</v>
      </c>
      <c r="I164" s="32">
        <v>335</v>
      </c>
      <c r="J164" s="32">
        <v>145</v>
      </c>
      <c r="K164" s="32"/>
      <c r="L164" s="32"/>
      <c r="M164" s="32"/>
      <c r="N164" s="32"/>
      <c r="O164" s="32"/>
      <c r="P164" s="32" t="s">
        <v>203</v>
      </c>
      <c r="Q164" s="32" t="s">
        <v>203</v>
      </c>
      <c r="R164" s="32">
        <v>864</v>
      </c>
      <c r="S164" s="32">
        <v>1002</v>
      </c>
      <c r="T164" s="32">
        <v>678</v>
      </c>
      <c r="U164" s="32">
        <f>SUM(D164:T164)</f>
        <v>4404</v>
      </c>
    </row>
    <row r="165" spans="1:21" ht="23.25">
      <c r="A165" s="8"/>
      <c r="B165" s="5" t="s">
        <v>7</v>
      </c>
      <c r="C165" s="6" t="s">
        <v>24</v>
      </c>
      <c r="D165" s="29">
        <v>32250</v>
      </c>
      <c r="E165" s="29">
        <v>35250</v>
      </c>
      <c r="F165" s="29">
        <v>25250</v>
      </c>
      <c r="G165" s="29">
        <v>33250</v>
      </c>
      <c r="H165" s="29">
        <v>33750</v>
      </c>
      <c r="I165" s="29">
        <v>28000</v>
      </c>
      <c r="J165" s="29">
        <v>19200</v>
      </c>
      <c r="K165" s="29"/>
      <c r="L165" s="29"/>
      <c r="M165" s="29"/>
      <c r="N165" s="29"/>
      <c r="O165" s="29"/>
      <c r="P165" s="29" t="s">
        <v>203</v>
      </c>
      <c r="Q165" s="29" t="s">
        <v>203</v>
      </c>
      <c r="R165" s="29">
        <v>39300</v>
      </c>
      <c r="S165" s="29">
        <v>36900</v>
      </c>
      <c r="T165" s="29">
        <v>41700</v>
      </c>
      <c r="U165" s="29">
        <f>SUM(D165:T165)</f>
        <v>324850</v>
      </c>
    </row>
    <row r="166" spans="1:21" ht="23.25">
      <c r="A166" s="10" t="s">
        <v>114</v>
      </c>
      <c r="B166" s="11" t="s">
        <v>98</v>
      </c>
      <c r="C166" s="12"/>
      <c r="D166" s="13"/>
      <c r="E166" s="10"/>
      <c r="F166" s="10"/>
      <c r="G166" s="10"/>
      <c r="H166" s="10"/>
      <c r="I166" s="10"/>
      <c r="J166" s="10"/>
      <c r="K166" s="14"/>
      <c r="L166" s="14"/>
      <c r="M166" s="14"/>
      <c r="N166" s="14"/>
      <c r="O166" s="14"/>
      <c r="P166" s="11"/>
      <c r="Q166" s="5"/>
      <c r="R166" s="6"/>
      <c r="S166" s="6"/>
      <c r="T166" s="5"/>
      <c r="U166" s="5"/>
    </row>
    <row r="167" spans="1:21" ht="23.25">
      <c r="A167" s="8"/>
      <c r="B167" s="5" t="s">
        <v>152</v>
      </c>
      <c r="C167" s="6" t="s">
        <v>119</v>
      </c>
      <c r="D167" s="21">
        <v>47</v>
      </c>
      <c r="E167" s="21">
        <v>58</v>
      </c>
      <c r="F167" s="21">
        <v>70</v>
      </c>
      <c r="G167" s="21">
        <v>307</v>
      </c>
      <c r="H167" s="29" t="s">
        <v>203</v>
      </c>
      <c r="I167" s="29" t="s">
        <v>203</v>
      </c>
      <c r="J167" s="21">
        <v>14</v>
      </c>
      <c r="K167" s="21"/>
      <c r="L167" s="21"/>
      <c r="M167" s="21"/>
      <c r="N167" s="21"/>
      <c r="O167" s="21"/>
      <c r="P167" s="21">
        <v>378</v>
      </c>
      <c r="Q167" s="21">
        <v>55</v>
      </c>
      <c r="R167" s="21">
        <v>145</v>
      </c>
      <c r="S167" s="21">
        <v>84</v>
      </c>
      <c r="T167" s="21">
        <v>97</v>
      </c>
      <c r="U167" s="29">
        <f>SUM(D167:T167)</f>
        <v>1255</v>
      </c>
    </row>
    <row r="168" spans="1:21" ht="23.25">
      <c r="A168" s="8"/>
      <c r="B168" s="5" t="s">
        <v>7</v>
      </c>
      <c r="C168" s="6" t="s">
        <v>24</v>
      </c>
      <c r="D168" s="29">
        <v>17500</v>
      </c>
      <c r="E168" s="29">
        <v>26250</v>
      </c>
      <c r="F168" s="29">
        <v>23500</v>
      </c>
      <c r="G168" s="29">
        <v>30000</v>
      </c>
      <c r="H168" s="89">
        <v>40500</v>
      </c>
      <c r="I168" s="29">
        <v>25000</v>
      </c>
      <c r="J168" s="29">
        <v>28200</v>
      </c>
      <c r="K168" s="29"/>
      <c r="L168" s="29"/>
      <c r="M168" s="29"/>
      <c r="N168" s="29"/>
      <c r="O168" s="29"/>
      <c r="P168" s="29">
        <v>35100</v>
      </c>
      <c r="Q168" s="29">
        <v>33000</v>
      </c>
      <c r="R168" s="29">
        <v>46200</v>
      </c>
      <c r="S168" s="29">
        <v>34500</v>
      </c>
      <c r="T168" s="29">
        <v>26100</v>
      </c>
      <c r="U168" s="29">
        <f>SUM(D168:T168)</f>
        <v>365850</v>
      </c>
    </row>
    <row r="169" spans="1:21" ht="23.25">
      <c r="A169" s="10" t="s">
        <v>108</v>
      </c>
      <c r="B169" s="11" t="s">
        <v>118</v>
      </c>
      <c r="C169" s="12"/>
      <c r="D169" s="13"/>
      <c r="E169" s="10"/>
      <c r="F169" s="10"/>
      <c r="G169" s="10"/>
      <c r="H169" s="10"/>
      <c r="I169" s="10"/>
      <c r="J169" s="10"/>
      <c r="K169" s="14"/>
      <c r="L169" s="14"/>
      <c r="M169" s="14"/>
      <c r="N169" s="14"/>
      <c r="O169" s="14"/>
      <c r="P169" s="11"/>
      <c r="Q169" s="11"/>
      <c r="R169" s="12"/>
      <c r="S169" s="12"/>
      <c r="T169" s="11"/>
      <c r="U169" s="11"/>
    </row>
    <row r="170" spans="1:21" ht="23.25">
      <c r="A170" s="8"/>
      <c r="B170" s="5" t="s">
        <v>152</v>
      </c>
      <c r="C170" s="6" t="s">
        <v>119</v>
      </c>
      <c r="D170" s="21">
        <v>49</v>
      </c>
      <c r="E170" s="21">
        <v>67</v>
      </c>
      <c r="F170" s="21">
        <v>43</v>
      </c>
      <c r="G170" s="21">
        <v>52</v>
      </c>
      <c r="H170" s="21">
        <v>75</v>
      </c>
      <c r="I170" s="21">
        <v>71</v>
      </c>
      <c r="J170" s="21">
        <v>66</v>
      </c>
      <c r="K170" s="21"/>
      <c r="L170" s="21"/>
      <c r="M170" s="21"/>
      <c r="N170" s="21"/>
      <c r="O170" s="21"/>
      <c r="P170" s="21">
        <v>42</v>
      </c>
      <c r="Q170" s="21">
        <v>54</v>
      </c>
      <c r="R170" s="21">
        <v>74</v>
      </c>
      <c r="S170" s="21">
        <v>80</v>
      </c>
      <c r="T170" s="21">
        <v>31</v>
      </c>
      <c r="U170" s="29">
        <f>SUM(D170:T170)</f>
        <v>704</v>
      </c>
    </row>
    <row r="171" spans="1:21" ht="23.25">
      <c r="A171" s="8"/>
      <c r="B171" s="5" t="s">
        <v>7</v>
      </c>
      <c r="C171" s="6" t="s">
        <v>24</v>
      </c>
      <c r="D171" s="29">
        <v>30750</v>
      </c>
      <c r="E171" s="29">
        <v>43250</v>
      </c>
      <c r="F171" s="29">
        <v>39500</v>
      </c>
      <c r="G171" s="29">
        <v>39000</v>
      </c>
      <c r="H171" s="29">
        <v>43250</v>
      </c>
      <c r="I171" s="29">
        <v>40100</v>
      </c>
      <c r="J171" s="29">
        <v>19800</v>
      </c>
      <c r="K171" s="29"/>
      <c r="L171" s="29"/>
      <c r="M171" s="29"/>
      <c r="N171" s="29"/>
      <c r="O171" s="29"/>
      <c r="P171" s="29">
        <v>51600</v>
      </c>
      <c r="Q171" s="29">
        <v>56400</v>
      </c>
      <c r="R171" s="29">
        <v>18600</v>
      </c>
      <c r="S171" s="29">
        <v>43200</v>
      </c>
      <c r="T171" s="29">
        <v>9300</v>
      </c>
      <c r="U171" s="29">
        <f>SUM(D171:T171)</f>
        <v>434750</v>
      </c>
    </row>
    <row r="172" spans="1:21" ht="23.25">
      <c r="A172" s="14"/>
      <c r="B172" s="11"/>
      <c r="C172" s="1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82"/>
      <c r="T172" s="32"/>
      <c r="U172" s="32"/>
    </row>
    <row r="173" spans="1:21" ht="23.25">
      <c r="A173" s="14"/>
      <c r="B173" s="11"/>
      <c r="C173" s="1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82"/>
      <c r="T173" s="32"/>
      <c r="U173" s="32"/>
    </row>
    <row r="174" spans="1:21" ht="23.25">
      <c r="A174" s="14"/>
      <c r="B174" s="11"/>
      <c r="C174" s="1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82"/>
      <c r="T174" s="32"/>
      <c r="U174" s="32"/>
    </row>
    <row r="175" spans="1:21" ht="23.25">
      <c r="A175" s="10" t="s">
        <v>110</v>
      </c>
      <c r="B175" s="11" t="s">
        <v>153</v>
      </c>
      <c r="C175" s="12"/>
      <c r="D175" s="13"/>
      <c r="E175" s="10"/>
      <c r="F175" s="10"/>
      <c r="G175" s="10"/>
      <c r="H175" s="10"/>
      <c r="I175" s="10"/>
      <c r="J175" s="10"/>
      <c r="K175" s="14"/>
      <c r="L175" s="14"/>
      <c r="M175" s="14"/>
      <c r="N175" s="14"/>
      <c r="O175" s="14"/>
      <c r="P175" s="11"/>
      <c r="Q175" s="11"/>
      <c r="R175" s="12"/>
      <c r="S175" s="67"/>
      <c r="T175" s="11"/>
      <c r="U175" s="11"/>
    </row>
    <row r="176" spans="1:21" ht="23.25">
      <c r="A176" s="14"/>
      <c r="B176" s="11" t="s">
        <v>154</v>
      </c>
      <c r="C176" s="12" t="s">
        <v>119</v>
      </c>
      <c r="D176" s="32">
        <v>3</v>
      </c>
      <c r="E176" s="32">
        <v>10</v>
      </c>
      <c r="F176" s="32">
        <v>14</v>
      </c>
      <c r="G176" s="32">
        <v>2</v>
      </c>
      <c r="H176" s="32">
        <v>8</v>
      </c>
      <c r="I176" s="32">
        <v>16</v>
      </c>
      <c r="J176" s="32">
        <v>2</v>
      </c>
      <c r="K176" s="32"/>
      <c r="L176" s="32"/>
      <c r="M176" s="32"/>
      <c r="N176" s="32"/>
      <c r="O176" s="32"/>
      <c r="P176" s="32">
        <v>13</v>
      </c>
      <c r="Q176" s="130" t="s">
        <v>293</v>
      </c>
      <c r="R176" s="29" t="s">
        <v>203</v>
      </c>
      <c r="S176" s="29" t="s">
        <v>203</v>
      </c>
      <c r="T176" s="29" t="s">
        <v>203</v>
      </c>
      <c r="U176" s="32">
        <f>SUM(D176:T176)</f>
        <v>68</v>
      </c>
    </row>
    <row r="177" spans="1:21" ht="23.25">
      <c r="A177" s="14"/>
      <c r="B177" s="11" t="s">
        <v>155</v>
      </c>
      <c r="C177" s="1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130" t="s">
        <v>294</v>
      </c>
      <c r="R177" s="32"/>
      <c r="S177" s="32"/>
      <c r="T177" s="32"/>
      <c r="U177" s="32"/>
    </row>
    <row r="178" spans="1:21" ht="23.25">
      <c r="A178" s="14"/>
      <c r="B178" s="11" t="s">
        <v>283</v>
      </c>
      <c r="C178" s="12" t="s">
        <v>119</v>
      </c>
      <c r="D178" s="29" t="s">
        <v>203</v>
      </c>
      <c r="E178" s="29" t="s">
        <v>203</v>
      </c>
      <c r="F178" s="29" t="s">
        <v>203</v>
      </c>
      <c r="G178" s="29" t="s">
        <v>203</v>
      </c>
      <c r="H178" s="29" t="s">
        <v>203</v>
      </c>
      <c r="I178" s="29" t="s">
        <v>203</v>
      </c>
      <c r="J178" s="29" t="s">
        <v>203</v>
      </c>
      <c r="K178" s="32"/>
      <c r="L178" s="32"/>
      <c r="M178" s="32"/>
      <c r="N178" s="32"/>
      <c r="O178" s="32"/>
      <c r="P178" s="32">
        <v>6</v>
      </c>
      <c r="Q178" s="32">
        <v>173</v>
      </c>
      <c r="R178" s="29" t="s">
        <v>203</v>
      </c>
      <c r="S178" s="29" t="s">
        <v>203</v>
      </c>
      <c r="T178" s="29" t="s">
        <v>203</v>
      </c>
      <c r="U178" s="32">
        <f>SUM(P178:T178)</f>
        <v>179</v>
      </c>
    </row>
    <row r="179" spans="1:21" ht="23.25">
      <c r="A179" s="14"/>
      <c r="B179" s="11" t="s">
        <v>284</v>
      </c>
      <c r="C179" s="1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ht="23.25">
      <c r="A180" s="14"/>
      <c r="B180" s="11" t="s">
        <v>298</v>
      </c>
      <c r="C180" s="12" t="s">
        <v>119</v>
      </c>
      <c r="D180" s="29" t="s">
        <v>203</v>
      </c>
      <c r="E180" s="29" t="s">
        <v>203</v>
      </c>
      <c r="F180" s="29" t="s">
        <v>203</v>
      </c>
      <c r="G180" s="29" t="s">
        <v>203</v>
      </c>
      <c r="H180" s="29" t="s">
        <v>203</v>
      </c>
      <c r="I180" s="29" t="s">
        <v>203</v>
      </c>
      <c r="J180" s="29" t="s">
        <v>203</v>
      </c>
      <c r="K180" s="32"/>
      <c r="L180" s="32"/>
      <c r="M180" s="32"/>
      <c r="N180" s="32"/>
      <c r="O180" s="32"/>
      <c r="P180" s="32">
        <v>89</v>
      </c>
      <c r="Q180" s="32">
        <v>3</v>
      </c>
      <c r="R180" s="32">
        <v>258</v>
      </c>
      <c r="S180" s="32">
        <v>50</v>
      </c>
      <c r="T180" s="32">
        <v>111</v>
      </c>
      <c r="U180" s="32">
        <f>SUM(P180:T180)</f>
        <v>511</v>
      </c>
    </row>
    <row r="181" spans="1:21" ht="23.25">
      <c r="A181" s="14"/>
      <c r="B181" s="11" t="s">
        <v>299</v>
      </c>
      <c r="C181" s="12" t="s">
        <v>119</v>
      </c>
      <c r="D181" s="29" t="s">
        <v>203</v>
      </c>
      <c r="E181" s="29" t="s">
        <v>203</v>
      </c>
      <c r="F181" s="29" t="s">
        <v>203</v>
      </c>
      <c r="G181" s="29" t="s">
        <v>203</v>
      </c>
      <c r="H181" s="29" t="s">
        <v>203</v>
      </c>
      <c r="I181" s="29" t="s">
        <v>203</v>
      </c>
      <c r="J181" s="29" t="s">
        <v>203</v>
      </c>
      <c r="K181" s="29" t="s">
        <v>203</v>
      </c>
      <c r="L181" s="29" t="s">
        <v>203</v>
      </c>
      <c r="M181" s="29" t="s">
        <v>203</v>
      </c>
      <c r="N181" s="29" t="s">
        <v>203</v>
      </c>
      <c r="O181" s="29" t="s">
        <v>203</v>
      </c>
      <c r="P181" s="29" t="s">
        <v>203</v>
      </c>
      <c r="Q181" s="29" t="s">
        <v>203</v>
      </c>
      <c r="R181" s="32">
        <v>1</v>
      </c>
      <c r="S181" s="32">
        <v>1</v>
      </c>
      <c r="T181" s="29" t="s">
        <v>203</v>
      </c>
      <c r="U181" s="32">
        <f>SUM(R181:T181)</f>
        <v>2</v>
      </c>
    </row>
    <row r="182" spans="1:21" ht="23.25">
      <c r="A182" s="8"/>
      <c r="B182" s="5" t="s">
        <v>7</v>
      </c>
      <c r="C182" s="6" t="s">
        <v>24</v>
      </c>
      <c r="D182" s="29">
        <v>20000</v>
      </c>
      <c r="E182" s="29">
        <v>38500</v>
      </c>
      <c r="F182" s="29">
        <v>37000</v>
      </c>
      <c r="G182" s="29">
        <v>28750</v>
      </c>
      <c r="H182" s="29">
        <v>37000</v>
      </c>
      <c r="I182" s="29">
        <v>36750</v>
      </c>
      <c r="J182" s="29">
        <v>31200</v>
      </c>
      <c r="K182" s="29"/>
      <c r="L182" s="29"/>
      <c r="M182" s="29"/>
      <c r="N182" s="29"/>
      <c r="O182" s="29"/>
      <c r="P182" s="29">
        <v>40600</v>
      </c>
      <c r="Q182" s="29">
        <v>44100</v>
      </c>
      <c r="R182" s="29">
        <v>60900</v>
      </c>
      <c r="S182" s="29">
        <v>33300</v>
      </c>
      <c r="T182" s="29">
        <v>27000</v>
      </c>
      <c r="U182" s="29">
        <f>SUM(D182:T182)</f>
        <v>435100</v>
      </c>
    </row>
    <row r="183" spans="1:21" ht="23.25">
      <c r="A183" s="10" t="s">
        <v>123</v>
      </c>
      <c r="B183" s="11" t="s">
        <v>156</v>
      </c>
      <c r="C183" s="12"/>
      <c r="D183" s="13"/>
      <c r="E183" s="10"/>
      <c r="F183" s="10"/>
      <c r="G183" s="10"/>
      <c r="H183" s="10"/>
      <c r="I183" s="10"/>
      <c r="J183" s="10"/>
      <c r="K183" s="14"/>
      <c r="L183" s="14"/>
      <c r="M183" s="14"/>
      <c r="N183" s="14"/>
      <c r="O183" s="14"/>
      <c r="P183" s="11"/>
      <c r="Q183" s="5"/>
      <c r="R183" s="6"/>
      <c r="S183" s="6"/>
      <c r="T183" s="5"/>
      <c r="U183" s="5"/>
    </row>
    <row r="184" spans="1:21" ht="23.25">
      <c r="A184" s="8"/>
      <c r="B184" s="5" t="s">
        <v>250</v>
      </c>
      <c r="C184" s="6" t="s">
        <v>119</v>
      </c>
      <c r="D184" s="29">
        <v>15</v>
      </c>
      <c r="E184" s="29">
        <v>34</v>
      </c>
      <c r="F184" s="29">
        <v>42</v>
      </c>
      <c r="G184" s="29">
        <v>14</v>
      </c>
      <c r="H184" s="29">
        <v>28</v>
      </c>
      <c r="I184" s="29">
        <v>21</v>
      </c>
      <c r="J184" s="29">
        <v>18</v>
      </c>
      <c r="K184" s="29"/>
      <c r="L184" s="29"/>
      <c r="M184" s="29"/>
      <c r="N184" s="29"/>
      <c r="O184" s="29"/>
      <c r="P184" s="29">
        <v>41</v>
      </c>
      <c r="Q184" s="29">
        <v>35</v>
      </c>
      <c r="R184" s="29">
        <v>75</v>
      </c>
      <c r="S184" s="29">
        <v>92</v>
      </c>
      <c r="T184" s="29">
        <v>175</v>
      </c>
      <c r="U184" s="29">
        <f>SUM(D184:T184)</f>
        <v>590</v>
      </c>
    </row>
    <row r="185" spans="1:21" ht="23.25">
      <c r="A185" s="8"/>
      <c r="B185" s="11" t="s">
        <v>300</v>
      </c>
      <c r="C185" s="12" t="s">
        <v>119</v>
      </c>
      <c r="D185" s="29" t="s">
        <v>203</v>
      </c>
      <c r="E185" s="29" t="s">
        <v>203</v>
      </c>
      <c r="F185" s="29" t="s">
        <v>203</v>
      </c>
      <c r="G185" s="29" t="s">
        <v>203</v>
      </c>
      <c r="H185" s="29" t="s">
        <v>203</v>
      </c>
      <c r="I185" s="29" t="s">
        <v>203</v>
      </c>
      <c r="J185" s="29" t="s">
        <v>203</v>
      </c>
      <c r="K185" s="29" t="s">
        <v>203</v>
      </c>
      <c r="L185" s="29" t="s">
        <v>203</v>
      </c>
      <c r="M185" s="29" t="s">
        <v>203</v>
      </c>
      <c r="N185" s="29" t="s">
        <v>203</v>
      </c>
      <c r="O185" s="29" t="s">
        <v>203</v>
      </c>
      <c r="P185" s="29" t="s">
        <v>203</v>
      </c>
      <c r="Q185" s="29" t="s">
        <v>203</v>
      </c>
      <c r="R185" s="29">
        <v>6</v>
      </c>
      <c r="S185" s="29" t="s">
        <v>203</v>
      </c>
      <c r="T185" s="29" t="s">
        <v>203</v>
      </c>
      <c r="U185" s="29">
        <f>SUM(R185:T185)</f>
        <v>6</v>
      </c>
    </row>
    <row r="186" spans="1:21" ht="23.25">
      <c r="A186" s="8"/>
      <c r="B186" s="5" t="s">
        <v>249</v>
      </c>
      <c r="C186" s="6" t="s">
        <v>24</v>
      </c>
      <c r="D186" s="29">
        <v>25250</v>
      </c>
      <c r="E186" s="29">
        <v>55500</v>
      </c>
      <c r="F186" s="29">
        <v>55500</v>
      </c>
      <c r="G186" s="29">
        <v>37750</v>
      </c>
      <c r="H186" s="29">
        <v>43750</v>
      </c>
      <c r="I186" s="29">
        <v>46500</v>
      </c>
      <c r="J186" s="29">
        <v>41100</v>
      </c>
      <c r="K186" s="29"/>
      <c r="L186" s="29"/>
      <c r="M186" s="29"/>
      <c r="N186" s="29"/>
      <c r="O186" s="29"/>
      <c r="P186" s="29">
        <v>52800</v>
      </c>
      <c r="Q186" s="29">
        <v>59100</v>
      </c>
      <c r="R186" s="29">
        <v>71700</v>
      </c>
      <c r="S186" s="29">
        <v>45900</v>
      </c>
      <c r="T186" s="29">
        <v>39600</v>
      </c>
      <c r="U186" s="29">
        <f>SUM(D186:T186)</f>
        <v>574450</v>
      </c>
    </row>
    <row r="187" spans="1:21" ht="23.25">
      <c r="A187" s="10" t="s">
        <v>125</v>
      </c>
      <c r="B187" s="11" t="s">
        <v>253</v>
      </c>
      <c r="C187" s="12"/>
      <c r="D187" s="13"/>
      <c r="E187" s="10"/>
      <c r="F187" s="10"/>
      <c r="G187" s="10"/>
      <c r="H187" s="10"/>
      <c r="I187" s="10"/>
      <c r="J187" s="10"/>
      <c r="K187" s="14"/>
      <c r="L187" s="14"/>
      <c r="M187" s="14"/>
      <c r="N187" s="14"/>
      <c r="O187" s="14"/>
      <c r="P187" s="11"/>
      <c r="Q187" s="5"/>
      <c r="R187" s="6"/>
      <c r="S187" s="6"/>
      <c r="T187" s="5"/>
      <c r="U187" s="5"/>
    </row>
    <row r="188" spans="1:21" ht="23.25">
      <c r="A188" s="8"/>
      <c r="B188" s="5" t="s">
        <v>157</v>
      </c>
      <c r="C188" s="6" t="s">
        <v>119</v>
      </c>
      <c r="D188" s="29">
        <v>3</v>
      </c>
      <c r="E188" s="29">
        <v>3</v>
      </c>
      <c r="F188" s="29">
        <v>3</v>
      </c>
      <c r="G188" s="29">
        <v>132</v>
      </c>
      <c r="H188" s="29">
        <v>336</v>
      </c>
      <c r="I188" s="29">
        <v>201</v>
      </c>
      <c r="J188" s="29">
        <v>35</v>
      </c>
      <c r="K188" s="29"/>
      <c r="L188" s="29"/>
      <c r="M188" s="29"/>
      <c r="N188" s="29"/>
      <c r="O188" s="29"/>
      <c r="P188" s="29">
        <v>9</v>
      </c>
      <c r="Q188" s="29">
        <v>2</v>
      </c>
      <c r="R188" s="29">
        <v>6</v>
      </c>
      <c r="S188" s="29">
        <v>1</v>
      </c>
      <c r="T188" s="29">
        <v>7</v>
      </c>
      <c r="U188" s="29">
        <f>SUM(D188:T188)</f>
        <v>738</v>
      </c>
    </row>
    <row r="189" spans="1:21" ht="23.25">
      <c r="A189" s="14"/>
      <c r="B189" s="11" t="s">
        <v>7</v>
      </c>
      <c r="C189" s="12" t="s">
        <v>24</v>
      </c>
      <c r="D189" s="29">
        <v>25500</v>
      </c>
      <c r="E189" s="29">
        <v>46850</v>
      </c>
      <c r="F189" s="29">
        <v>45500</v>
      </c>
      <c r="G189" s="29">
        <v>45500</v>
      </c>
      <c r="H189" s="29">
        <v>39250</v>
      </c>
      <c r="I189" s="29">
        <v>56500</v>
      </c>
      <c r="J189" s="29">
        <v>30600</v>
      </c>
      <c r="K189" s="29"/>
      <c r="L189" s="29"/>
      <c r="M189" s="29"/>
      <c r="N189" s="29"/>
      <c r="O189" s="29"/>
      <c r="P189" s="29">
        <v>53100</v>
      </c>
      <c r="Q189" s="29">
        <v>44400</v>
      </c>
      <c r="R189" s="29">
        <v>54000</v>
      </c>
      <c r="S189" s="29">
        <v>14100</v>
      </c>
      <c r="T189" s="29">
        <v>48300</v>
      </c>
      <c r="U189" s="29">
        <f>SUM(D189:T189)</f>
        <v>503600</v>
      </c>
    </row>
    <row r="190" spans="1:21" ht="23.25">
      <c r="A190" s="10" t="s">
        <v>127</v>
      </c>
      <c r="B190" s="11" t="s">
        <v>100</v>
      </c>
      <c r="C190" s="12"/>
      <c r="D190" s="13"/>
      <c r="E190" s="10"/>
      <c r="F190" s="10"/>
      <c r="G190" s="10"/>
      <c r="H190" s="10"/>
      <c r="I190" s="10"/>
      <c r="J190" s="10"/>
      <c r="K190" s="14"/>
      <c r="L190" s="14"/>
      <c r="M190" s="14"/>
      <c r="N190" s="14"/>
      <c r="O190" s="14"/>
      <c r="P190" s="11"/>
      <c r="Q190" s="5"/>
      <c r="R190" s="6"/>
      <c r="S190" s="6"/>
      <c r="T190" s="5"/>
      <c r="U190" s="5"/>
    </row>
    <row r="191" spans="1:21" ht="23.25">
      <c r="A191" s="8"/>
      <c r="B191" s="5" t="s">
        <v>158</v>
      </c>
      <c r="C191" s="6" t="s">
        <v>119</v>
      </c>
      <c r="D191" s="29">
        <v>9</v>
      </c>
      <c r="E191" s="29">
        <v>9</v>
      </c>
      <c r="F191" s="29">
        <v>14</v>
      </c>
      <c r="G191" s="29">
        <v>11</v>
      </c>
      <c r="H191" s="29">
        <v>203</v>
      </c>
      <c r="I191" s="29">
        <v>12</v>
      </c>
      <c r="J191" s="29">
        <v>3</v>
      </c>
      <c r="K191" s="29"/>
      <c r="L191" s="29"/>
      <c r="M191" s="29"/>
      <c r="N191" s="29"/>
      <c r="O191" s="29"/>
      <c r="P191" s="29">
        <v>10</v>
      </c>
      <c r="Q191" s="29">
        <v>5</v>
      </c>
      <c r="R191" s="29">
        <v>15</v>
      </c>
      <c r="S191" s="29">
        <v>7</v>
      </c>
      <c r="T191" s="29">
        <v>4</v>
      </c>
      <c r="U191" s="29">
        <f>SUM(D191:T191)</f>
        <v>302</v>
      </c>
    </row>
    <row r="192" spans="1:21" s="22" customFormat="1" ht="23.25">
      <c r="A192" s="8"/>
      <c r="B192" s="5" t="s">
        <v>7</v>
      </c>
      <c r="C192" s="6" t="s">
        <v>24</v>
      </c>
      <c r="D192" s="29">
        <v>20000</v>
      </c>
      <c r="E192" s="29">
        <v>18000</v>
      </c>
      <c r="F192" s="29">
        <v>26250</v>
      </c>
      <c r="G192" s="29">
        <v>19500</v>
      </c>
      <c r="H192" s="29">
        <v>20000</v>
      </c>
      <c r="I192" s="29">
        <v>25000</v>
      </c>
      <c r="J192" s="29">
        <v>21600</v>
      </c>
      <c r="K192" s="29"/>
      <c r="L192" s="29"/>
      <c r="M192" s="29"/>
      <c r="N192" s="29"/>
      <c r="O192" s="29"/>
      <c r="P192" s="29">
        <v>21300</v>
      </c>
      <c r="Q192" s="29">
        <v>34800</v>
      </c>
      <c r="R192" s="29">
        <v>20100</v>
      </c>
      <c r="S192" s="29">
        <v>21300</v>
      </c>
      <c r="T192" s="29">
        <v>9300</v>
      </c>
      <c r="U192" s="29">
        <f>SUM(D192:T192)</f>
        <v>257150</v>
      </c>
    </row>
    <row r="193" spans="1:21" ht="23.25">
      <c r="A193" s="10" t="s">
        <v>128</v>
      </c>
      <c r="B193" s="11" t="s">
        <v>115</v>
      </c>
      <c r="C193" s="12"/>
      <c r="D193" s="13"/>
      <c r="E193" s="10"/>
      <c r="F193" s="10"/>
      <c r="G193" s="10"/>
      <c r="H193" s="10"/>
      <c r="I193" s="10"/>
      <c r="J193" s="10"/>
      <c r="K193" s="14"/>
      <c r="L193" s="14"/>
      <c r="M193" s="14"/>
      <c r="N193" s="14"/>
      <c r="O193" s="14"/>
      <c r="P193" s="11"/>
      <c r="Q193" s="5"/>
      <c r="R193" s="6"/>
      <c r="S193" s="6"/>
      <c r="T193" s="5"/>
      <c r="U193" s="5"/>
    </row>
    <row r="194" spans="1:21" ht="23.25">
      <c r="A194" s="8"/>
      <c r="B194" s="5" t="s">
        <v>159</v>
      </c>
      <c r="C194" s="6" t="s">
        <v>119</v>
      </c>
      <c r="D194" s="29">
        <v>8</v>
      </c>
      <c r="E194" s="29" t="s">
        <v>203</v>
      </c>
      <c r="F194" s="29">
        <v>1</v>
      </c>
      <c r="G194" s="29">
        <v>2</v>
      </c>
      <c r="H194" s="29">
        <v>3</v>
      </c>
      <c r="I194" s="29">
        <v>3</v>
      </c>
      <c r="J194" s="29">
        <v>2</v>
      </c>
      <c r="K194" s="29"/>
      <c r="L194" s="29"/>
      <c r="M194" s="29"/>
      <c r="N194" s="29"/>
      <c r="O194" s="29"/>
      <c r="P194" s="29">
        <v>1</v>
      </c>
      <c r="Q194" s="29">
        <v>4</v>
      </c>
      <c r="R194" s="29">
        <v>4</v>
      </c>
      <c r="S194" s="29">
        <v>2</v>
      </c>
      <c r="T194" s="29">
        <v>3</v>
      </c>
      <c r="U194" s="29">
        <f>SUM(D194:T194)</f>
        <v>33</v>
      </c>
    </row>
    <row r="195" spans="1:31" s="68" customFormat="1" ht="23.25">
      <c r="A195" s="8"/>
      <c r="B195" s="5" t="s">
        <v>7</v>
      </c>
      <c r="C195" s="6" t="s">
        <v>24</v>
      </c>
      <c r="D195" s="29">
        <v>31750</v>
      </c>
      <c r="E195" s="29" t="s">
        <v>203</v>
      </c>
      <c r="F195" s="29">
        <v>8500</v>
      </c>
      <c r="G195" s="29">
        <v>17500</v>
      </c>
      <c r="H195" s="29">
        <v>15250</v>
      </c>
      <c r="I195" s="29">
        <v>18000</v>
      </c>
      <c r="J195" s="29">
        <v>21900</v>
      </c>
      <c r="K195" s="29"/>
      <c r="L195" s="29"/>
      <c r="M195" s="29"/>
      <c r="N195" s="29"/>
      <c r="O195" s="29"/>
      <c r="P195" s="29">
        <v>13200</v>
      </c>
      <c r="Q195" s="29">
        <v>25200</v>
      </c>
      <c r="R195" s="29">
        <v>10200</v>
      </c>
      <c r="S195" s="29">
        <v>18500</v>
      </c>
      <c r="T195" s="29">
        <v>21900</v>
      </c>
      <c r="U195" s="29">
        <f>SUM(D195:T195)</f>
        <v>201900</v>
      </c>
      <c r="V195" s="79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ht="23.25">
      <c r="A196" s="10" t="s">
        <v>130</v>
      </c>
      <c r="B196" s="11" t="s">
        <v>30</v>
      </c>
      <c r="C196" s="12"/>
      <c r="D196" s="13"/>
      <c r="E196" s="10"/>
      <c r="F196" s="10"/>
      <c r="G196" s="10"/>
      <c r="H196" s="10"/>
      <c r="I196" s="10"/>
      <c r="J196" s="10"/>
      <c r="K196" s="14"/>
      <c r="L196" s="14"/>
      <c r="M196" s="14"/>
      <c r="N196" s="14"/>
      <c r="O196" s="14"/>
      <c r="P196" s="11"/>
      <c r="Q196" s="11"/>
      <c r="R196" s="12"/>
      <c r="S196" s="12"/>
      <c r="T196" s="11"/>
      <c r="U196" s="11"/>
      <c r="V196" s="79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ht="23.25">
      <c r="A197" s="8"/>
      <c r="B197" s="5" t="s">
        <v>160</v>
      </c>
      <c r="C197" s="6" t="s">
        <v>119</v>
      </c>
      <c r="D197" s="29">
        <v>76</v>
      </c>
      <c r="E197" s="9">
        <v>23</v>
      </c>
      <c r="F197" s="29">
        <v>83</v>
      </c>
      <c r="G197" s="29">
        <v>11</v>
      </c>
      <c r="H197" s="29">
        <v>27</v>
      </c>
      <c r="I197" s="29">
        <v>219</v>
      </c>
      <c r="J197" s="29">
        <v>153</v>
      </c>
      <c r="K197" s="29"/>
      <c r="L197" s="29"/>
      <c r="M197" s="29"/>
      <c r="N197" s="29"/>
      <c r="O197" s="29"/>
      <c r="P197" s="29">
        <v>83</v>
      </c>
      <c r="Q197" s="29">
        <v>82</v>
      </c>
      <c r="R197" s="29">
        <v>54</v>
      </c>
      <c r="S197" s="29">
        <v>52</v>
      </c>
      <c r="T197" s="29">
        <v>15</v>
      </c>
      <c r="U197" s="29">
        <f>SUM(D197:T197)</f>
        <v>878</v>
      </c>
      <c r="V197" s="79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s="68" customFormat="1" ht="23.25">
      <c r="A198" s="8"/>
      <c r="B198" s="5" t="s">
        <v>7</v>
      </c>
      <c r="C198" s="6" t="s">
        <v>24</v>
      </c>
      <c r="D198" s="29">
        <v>66000</v>
      </c>
      <c r="E198" s="29">
        <v>68500</v>
      </c>
      <c r="F198" s="29">
        <v>57750</v>
      </c>
      <c r="G198" s="29">
        <v>69750</v>
      </c>
      <c r="H198" s="29">
        <v>58250</v>
      </c>
      <c r="I198" s="29">
        <v>56000</v>
      </c>
      <c r="J198" s="29">
        <v>57900</v>
      </c>
      <c r="K198" s="29"/>
      <c r="L198" s="29"/>
      <c r="M198" s="29"/>
      <c r="N198" s="29"/>
      <c r="O198" s="29"/>
      <c r="P198" s="29">
        <v>59700</v>
      </c>
      <c r="Q198" s="29">
        <v>66900</v>
      </c>
      <c r="R198" s="29">
        <v>75900</v>
      </c>
      <c r="S198" s="29">
        <v>70500</v>
      </c>
      <c r="T198" s="29">
        <v>35700</v>
      </c>
      <c r="U198" s="29">
        <f>SUM(D198:T198)</f>
        <v>742850</v>
      </c>
      <c r="V198" s="79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ht="23.25">
      <c r="A199" s="10" t="s">
        <v>131</v>
      </c>
      <c r="B199" s="11" t="s">
        <v>161</v>
      </c>
      <c r="C199" s="12"/>
      <c r="D199" s="13"/>
      <c r="E199" s="10"/>
      <c r="F199" s="10"/>
      <c r="G199" s="10"/>
      <c r="H199" s="10"/>
      <c r="I199" s="10"/>
      <c r="J199" s="10"/>
      <c r="K199" s="14"/>
      <c r="L199" s="14"/>
      <c r="M199" s="14"/>
      <c r="N199" s="14"/>
      <c r="O199" s="14"/>
      <c r="P199" s="11"/>
      <c r="Q199" s="11"/>
      <c r="R199" s="12"/>
      <c r="S199" s="67"/>
      <c r="T199" s="11"/>
      <c r="U199" s="11"/>
      <c r="V199" s="79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ht="23.25">
      <c r="A200" s="8"/>
      <c r="B200" s="5" t="s">
        <v>162</v>
      </c>
      <c r="C200" s="6" t="s">
        <v>119</v>
      </c>
      <c r="D200" s="29">
        <v>2</v>
      </c>
      <c r="E200" s="9">
        <v>19</v>
      </c>
      <c r="F200" s="29">
        <v>10</v>
      </c>
      <c r="G200" s="29">
        <v>20</v>
      </c>
      <c r="H200" s="29">
        <v>3</v>
      </c>
      <c r="I200" s="29">
        <v>11</v>
      </c>
      <c r="J200" s="29">
        <v>21</v>
      </c>
      <c r="K200" s="29"/>
      <c r="L200" s="29"/>
      <c r="M200" s="29"/>
      <c r="N200" s="29"/>
      <c r="O200" s="29"/>
      <c r="P200" s="29">
        <v>16</v>
      </c>
      <c r="Q200" s="29">
        <v>11</v>
      </c>
      <c r="R200" s="29">
        <v>10</v>
      </c>
      <c r="S200" s="29">
        <v>19</v>
      </c>
      <c r="T200" s="29">
        <v>9</v>
      </c>
      <c r="U200" s="29">
        <f>SUM(D200:T200)</f>
        <v>151</v>
      </c>
      <c r="V200" s="79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s="20" customFormat="1" ht="23.25">
      <c r="A201" s="8"/>
      <c r="B201" s="5" t="s">
        <v>7</v>
      </c>
      <c r="C201" s="6" t="s">
        <v>24</v>
      </c>
      <c r="D201" s="29">
        <v>5750</v>
      </c>
      <c r="E201" s="29">
        <v>8000</v>
      </c>
      <c r="F201" s="29">
        <v>9000</v>
      </c>
      <c r="G201" s="29">
        <v>14000</v>
      </c>
      <c r="H201" s="29">
        <v>12000</v>
      </c>
      <c r="I201" s="29">
        <v>15750</v>
      </c>
      <c r="J201" s="29">
        <v>8100</v>
      </c>
      <c r="K201" s="29"/>
      <c r="L201" s="29"/>
      <c r="M201" s="29"/>
      <c r="N201" s="29"/>
      <c r="O201" s="29"/>
      <c r="P201" s="29">
        <v>15300</v>
      </c>
      <c r="Q201" s="29">
        <v>8400</v>
      </c>
      <c r="R201" s="29">
        <v>8100</v>
      </c>
      <c r="S201" s="29">
        <v>9600</v>
      </c>
      <c r="T201" s="29">
        <v>7200</v>
      </c>
      <c r="U201" s="29">
        <f>SUM(D201:T201)</f>
        <v>121200</v>
      </c>
      <c r="V201" s="79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21" s="22" customFormat="1" ht="23.25">
      <c r="A202" s="14"/>
      <c r="B202" s="11"/>
      <c r="C202" s="1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29"/>
    </row>
    <row r="203" spans="1:21" ht="23.25">
      <c r="A203" s="10" t="s">
        <v>133</v>
      </c>
      <c r="B203" s="11" t="s">
        <v>163</v>
      </c>
      <c r="C203" s="12"/>
      <c r="D203" s="32"/>
      <c r="E203" s="10"/>
      <c r="F203" s="10"/>
      <c r="G203" s="10"/>
      <c r="H203" s="10"/>
      <c r="I203" s="10"/>
      <c r="J203" s="10"/>
      <c r="K203" s="14"/>
      <c r="L203" s="14"/>
      <c r="M203" s="14"/>
      <c r="N203" s="14"/>
      <c r="O203" s="14"/>
      <c r="P203" s="11"/>
      <c r="Q203" s="11"/>
      <c r="R203" s="12"/>
      <c r="S203" s="12"/>
      <c r="T203" s="11"/>
      <c r="U203" s="5"/>
    </row>
    <row r="204" spans="1:32" s="20" customFormat="1" ht="23.25">
      <c r="A204" s="8"/>
      <c r="B204" s="5" t="s">
        <v>162</v>
      </c>
      <c r="C204" s="6" t="s">
        <v>119</v>
      </c>
      <c r="D204" s="29" t="s">
        <v>203</v>
      </c>
      <c r="E204" s="29">
        <v>21</v>
      </c>
      <c r="F204" s="29">
        <v>11</v>
      </c>
      <c r="G204" s="29">
        <v>7</v>
      </c>
      <c r="H204" s="29">
        <v>28</v>
      </c>
      <c r="I204" s="29">
        <v>1</v>
      </c>
      <c r="J204" s="29">
        <v>10</v>
      </c>
      <c r="K204" s="29"/>
      <c r="L204" s="29"/>
      <c r="M204" s="29"/>
      <c r="N204" s="29"/>
      <c r="O204" s="29"/>
      <c r="P204" s="29">
        <v>7</v>
      </c>
      <c r="Q204" s="29">
        <v>92</v>
      </c>
      <c r="R204" s="29">
        <v>5</v>
      </c>
      <c r="S204" s="29">
        <v>89</v>
      </c>
      <c r="T204" s="29">
        <v>2</v>
      </c>
      <c r="U204" s="29">
        <f>SUM(D204:T204)</f>
        <v>273</v>
      </c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21" s="22" customFormat="1" ht="23.25">
      <c r="A205" s="8"/>
      <c r="B205" s="5" t="s">
        <v>7</v>
      </c>
      <c r="C205" s="6" t="s">
        <v>24</v>
      </c>
      <c r="D205" s="29" t="s">
        <v>203</v>
      </c>
      <c r="E205" s="29">
        <v>12250</v>
      </c>
      <c r="F205" s="29">
        <v>13250</v>
      </c>
      <c r="G205" s="29">
        <v>10250</v>
      </c>
      <c r="H205" s="29">
        <v>8000</v>
      </c>
      <c r="I205" s="29">
        <v>7250</v>
      </c>
      <c r="J205" s="29">
        <v>14400</v>
      </c>
      <c r="K205" s="29"/>
      <c r="L205" s="29"/>
      <c r="M205" s="29"/>
      <c r="N205" s="29"/>
      <c r="O205" s="29"/>
      <c r="P205" s="29">
        <v>6600</v>
      </c>
      <c r="Q205" s="29">
        <v>20700</v>
      </c>
      <c r="R205" s="29">
        <v>14700</v>
      </c>
      <c r="S205" s="29">
        <v>12300</v>
      </c>
      <c r="T205" s="29">
        <v>7200</v>
      </c>
      <c r="U205" s="29">
        <f>SUM(D205:T205)</f>
        <v>126900</v>
      </c>
    </row>
    <row r="206" spans="1:32" ht="23.25">
      <c r="A206" s="4" t="s">
        <v>134</v>
      </c>
      <c r="B206" s="11" t="s">
        <v>132</v>
      </c>
      <c r="C206" s="6"/>
      <c r="D206" s="7"/>
      <c r="E206" s="4"/>
      <c r="F206" s="4"/>
      <c r="G206" s="4"/>
      <c r="H206" s="4"/>
      <c r="I206" s="4"/>
      <c r="J206" s="4"/>
      <c r="K206" s="8"/>
      <c r="L206" s="8"/>
      <c r="M206" s="8"/>
      <c r="N206" s="8"/>
      <c r="O206" s="8"/>
      <c r="P206" s="5"/>
      <c r="Q206" s="5"/>
      <c r="R206" s="6"/>
      <c r="S206" s="6"/>
      <c r="T206" s="5"/>
      <c r="U206" s="5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ht="23.25">
      <c r="A207" s="14"/>
      <c r="B207" s="11" t="s">
        <v>164</v>
      </c>
      <c r="C207" s="12" t="s">
        <v>119</v>
      </c>
      <c r="D207" s="32">
        <v>3</v>
      </c>
      <c r="E207" s="32">
        <v>1</v>
      </c>
      <c r="F207" s="29" t="s">
        <v>203</v>
      </c>
      <c r="G207" s="32">
        <v>3</v>
      </c>
      <c r="H207" s="32">
        <v>2</v>
      </c>
      <c r="I207" s="32">
        <v>1</v>
      </c>
      <c r="J207" s="32">
        <v>1</v>
      </c>
      <c r="K207" s="32"/>
      <c r="L207" s="32"/>
      <c r="M207" s="32"/>
      <c r="N207" s="32"/>
      <c r="O207" s="32"/>
      <c r="P207" s="32">
        <v>1</v>
      </c>
      <c r="Q207" s="32">
        <v>2</v>
      </c>
      <c r="R207" s="32">
        <v>3</v>
      </c>
      <c r="S207" s="32">
        <v>1</v>
      </c>
      <c r="T207" s="32">
        <v>1</v>
      </c>
      <c r="U207" s="32">
        <f>SUM(D207:T207)</f>
        <v>19</v>
      </c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ht="23.25">
      <c r="A208" s="14"/>
      <c r="B208" s="11" t="s">
        <v>165</v>
      </c>
      <c r="C208" s="1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</row>
    <row r="209" spans="1:21" s="22" customFormat="1" ht="23.25">
      <c r="A209" s="8"/>
      <c r="B209" s="5" t="s">
        <v>7</v>
      </c>
      <c r="C209" s="6" t="s">
        <v>24</v>
      </c>
      <c r="D209" s="29">
        <v>10750</v>
      </c>
      <c r="E209" s="29">
        <v>10500</v>
      </c>
      <c r="F209" s="29" t="s">
        <v>203</v>
      </c>
      <c r="G209" s="29">
        <v>20500</v>
      </c>
      <c r="H209" s="29">
        <v>8500</v>
      </c>
      <c r="I209" s="29">
        <v>8750</v>
      </c>
      <c r="J209" s="29">
        <v>11700</v>
      </c>
      <c r="K209" s="29"/>
      <c r="L209" s="29"/>
      <c r="M209" s="29"/>
      <c r="N209" s="29"/>
      <c r="O209" s="29"/>
      <c r="P209" s="29">
        <v>11700</v>
      </c>
      <c r="Q209" s="29">
        <v>25500</v>
      </c>
      <c r="R209" s="29">
        <v>24600</v>
      </c>
      <c r="S209" s="29">
        <v>10500</v>
      </c>
      <c r="T209" s="29">
        <v>11700</v>
      </c>
      <c r="U209" s="29">
        <f>SUM(D209:T209)</f>
        <v>154700</v>
      </c>
    </row>
    <row r="210" spans="1:32" ht="23.25">
      <c r="A210" s="10" t="s">
        <v>136</v>
      </c>
      <c r="B210" s="11" t="s">
        <v>124</v>
      </c>
      <c r="C210" s="12"/>
      <c r="D210" s="13"/>
      <c r="E210" s="10"/>
      <c r="F210" s="10"/>
      <c r="G210" s="10"/>
      <c r="H210" s="10"/>
      <c r="I210" s="10"/>
      <c r="J210" s="10"/>
      <c r="K210" s="14"/>
      <c r="L210" s="14"/>
      <c r="M210" s="14"/>
      <c r="N210" s="14"/>
      <c r="O210" s="14"/>
      <c r="P210" s="11"/>
      <c r="Q210" s="11"/>
      <c r="R210" s="12"/>
      <c r="S210" s="12"/>
      <c r="T210" s="11"/>
      <c r="U210" s="11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ht="23.25">
      <c r="A211" s="14"/>
      <c r="B211" s="11" t="s">
        <v>166</v>
      </c>
      <c r="C211" s="12" t="s">
        <v>119</v>
      </c>
      <c r="D211" s="29" t="s">
        <v>203</v>
      </c>
      <c r="E211" s="32">
        <v>2</v>
      </c>
      <c r="F211" s="32">
        <v>1</v>
      </c>
      <c r="G211" s="32">
        <v>1</v>
      </c>
      <c r="H211" s="29" t="s">
        <v>203</v>
      </c>
      <c r="I211" s="32">
        <v>2</v>
      </c>
      <c r="J211" s="32">
        <v>1</v>
      </c>
      <c r="K211" s="32"/>
      <c r="L211" s="32"/>
      <c r="M211" s="32"/>
      <c r="N211" s="32"/>
      <c r="O211" s="32"/>
      <c r="P211" s="32">
        <v>2</v>
      </c>
      <c r="Q211" s="32">
        <v>5</v>
      </c>
      <c r="R211" s="32">
        <v>3</v>
      </c>
      <c r="S211" s="32">
        <v>2</v>
      </c>
      <c r="T211" s="32">
        <v>2</v>
      </c>
      <c r="U211" s="32">
        <f>SUM(D211:T211)</f>
        <v>21</v>
      </c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ht="23.25">
      <c r="A212" s="8"/>
      <c r="B212" s="5" t="s">
        <v>7</v>
      </c>
      <c r="C212" s="6" t="s">
        <v>24</v>
      </c>
      <c r="D212" s="29" t="s">
        <v>203</v>
      </c>
      <c r="E212" s="29">
        <v>5750</v>
      </c>
      <c r="F212" s="29">
        <v>6750</v>
      </c>
      <c r="G212" s="29">
        <v>6750</v>
      </c>
      <c r="H212" s="29" t="s">
        <v>203</v>
      </c>
      <c r="I212" s="29">
        <v>5500</v>
      </c>
      <c r="J212" s="29">
        <v>6900</v>
      </c>
      <c r="K212" s="29"/>
      <c r="L212" s="29"/>
      <c r="M212" s="29"/>
      <c r="N212" s="29"/>
      <c r="O212" s="29"/>
      <c r="P212" s="29">
        <v>25500</v>
      </c>
      <c r="Q212" s="29">
        <v>34800</v>
      </c>
      <c r="R212" s="29">
        <v>30000</v>
      </c>
      <c r="S212" s="29">
        <v>8100</v>
      </c>
      <c r="T212" s="29">
        <v>6900</v>
      </c>
      <c r="U212" s="29">
        <f>SUM(D212:T212)</f>
        <v>136950</v>
      </c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ht="23.25">
      <c r="A213" s="10" t="s">
        <v>137</v>
      </c>
      <c r="B213" s="11" t="s">
        <v>126</v>
      </c>
      <c r="C213" s="12"/>
      <c r="D213" s="13"/>
      <c r="E213" s="10"/>
      <c r="F213" s="10"/>
      <c r="G213" s="10"/>
      <c r="H213" s="10"/>
      <c r="I213" s="10"/>
      <c r="J213" s="10"/>
      <c r="K213" s="14"/>
      <c r="L213" s="14"/>
      <c r="M213" s="14"/>
      <c r="N213" s="14"/>
      <c r="O213" s="14"/>
      <c r="P213" s="11"/>
      <c r="Q213" s="11"/>
      <c r="R213" s="12"/>
      <c r="S213" s="67"/>
      <c r="T213" s="11"/>
      <c r="U213" s="11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s="68" customFormat="1" ht="23.25">
      <c r="A214" s="10"/>
      <c r="B214" s="11" t="s">
        <v>282</v>
      </c>
      <c r="C214" s="12"/>
      <c r="D214" s="13"/>
      <c r="E214" s="10"/>
      <c r="F214" s="10"/>
      <c r="G214" s="10"/>
      <c r="H214" s="10"/>
      <c r="I214" s="10"/>
      <c r="J214" s="10"/>
      <c r="K214" s="14"/>
      <c r="L214" s="14"/>
      <c r="M214" s="14"/>
      <c r="N214" s="14"/>
      <c r="O214" s="14"/>
      <c r="P214" s="11"/>
      <c r="Q214" s="11"/>
      <c r="R214" s="12"/>
      <c r="S214" s="67"/>
      <c r="T214" s="11"/>
      <c r="U214" s="11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s="68" customFormat="1" ht="23.25">
      <c r="A215" s="8"/>
      <c r="B215" s="5" t="s">
        <v>167</v>
      </c>
      <c r="C215" s="6" t="s">
        <v>119</v>
      </c>
      <c r="D215" s="29" t="s">
        <v>203</v>
      </c>
      <c r="E215" s="29" t="s">
        <v>203</v>
      </c>
      <c r="F215" s="29" t="s">
        <v>203</v>
      </c>
      <c r="G215" s="29" t="s">
        <v>203</v>
      </c>
      <c r="H215" s="29" t="s">
        <v>203</v>
      </c>
      <c r="I215" s="29" t="s">
        <v>203</v>
      </c>
      <c r="J215" s="29" t="s">
        <v>203</v>
      </c>
      <c r="K215" s="29"/>
      <c r="L215" s="29"/>
      <c r="M215" s="29"/>
      <c r="N215" s="29"/>
      <c r="O215" s="29"/>
      <c r="P215" s="29" t="s">
        <v>203</v>
      </c>
      <c r="Q215" s="29" t="s">
        <v>203</v>
      </c>
      <c r="R215" s="29" t="s">
        <v>203</v>
      </c>
      <c r="S215" s="29" t="s">
        <v>203</v>
      </c>
      <c r="T215" s="29" t="s">
        <v>203</v>
      </c>
      <c r="U215" s="29" t="s">
        <v>203</v>
      </c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</row>
    <row r="216" spans="1:21" ht="23.25">
      <c r="A216" s="8"/>
      <c r="B216" s="5" t="s">
        <v>168</v>
      </c>
      <c r="C216" s="6"/>
      <c r="D216" s="29"/>
      <c r="E216" s="48"/>
      <c r="F216" s="42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12"/>
      <c r="S216" s="29"/>
      <c r="T216" s="12"/>
      <c r="U216" s="29"/>
    </row>
    <row r="217" spans="1:21" ht="23.25">
      <c r="A217" s="8"/>
      <c r="B217" s="5" t="s">
        <v>7</v>
      </c>
      <c r="C217" s="6" t="s">
        <v>24</v>
      </c>
      <c r="D217" s="29" t="s">
        <v>203</v>
      </c>
      <c r="E217" s="29" t="s">
        <v>203</v>
      </c>
      <c r="F217" s="29" t="s">
        <v>203</v>
      </c>
      <c r="G217" s="29" t="s">
        <v>203</v>
      </c>
      <c r="H217" s="29" t="s">
        <v>203</v>
      </c>
      <c r="I217" s="29" t="s">
        <v>203</v>
      </c>
      <c r="J217" s="29" t="s">
        <v>203</v>
      </c>
      <c r="K217" s="29"/>
      <c r="L217" s="29"/>
      <c r="M217" s="29"/>
      <c r="N217" s="29"/>
      <c r="O217" s="29"/>
      <c r="P217" s="29" t="s">
        <v>203</v>
      </c>
      <c r="Q217" s="29" t="s">
        <v>203</v>
      </c>
      <c r="R217" s="29" t="s">
        <v>203</v>
      </c>
      <c r="S217" s="29" t="s">
        <v>203</v>
      </c>
      <c r="T217" s="29" t="s">
        <v>203</v>
      </c>
      <c r="U217" s="29" t="s">
        <v>203</v>
      </c>
    </row>
    <row r="218" spans="1:21" ht="23.25">
      <c r="A218" s="10" t="s">
        <v>191</v>
      </c>
      <c r="B218" s="11" t="s">
        <v>169</v>
      </c>
      <c r="C218" s="12"/>
      <c r="D218" s="29"/>
      <c r="E218" s="10"/>
      <c r="F218" s="10"/>
      <c r="G218" s="10"/>
      <c r="H218" s="10"/>
      <c r="I218" s="10"/>
      <c r="J218" s="10"/>
      <c r="K218" s="14"/>
      <c r="L218" s="14"/>
      <c r="M218" s="14"/>
      <c r="N218" s="14"/>
      <c r="O218" s="14"/>
      <c r="P218" s="11"/>
      <c r="Q218" s="11"/>
      <c r="R218" s="12"/>
      <c r="S218" s="12"/>
      <c r="T218" s="11"/>
      <c r="U218" s="11"/>
    </row>
    <row r="219" spans="1:104" ht="23.25">
      <c r="A219" s="8"/>
      <c r="B219" s="11" t="s">
        <v>129</v>
      </c>
      <c r="C219" s="6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56"/>
      <c r="W219" s="57"/>
      <c r="X219" s="58"/>
      <c r="Y219" s="58"/>
      <c r="Z219" s="59"/>
      <c r="AA219" s="59"/>
      <c r="AB219" s="59"/>
      <c r="AC219" s="59"/>
      <c r="AD219" s="59"/>
      <c r="AE219" s="16"/>
      <c r="AF219" s="16"/>
      <c r="AG219" s="16"/>
      <c r="AH219" s="16"/>
      <c r="AI219" s="16"/>
      <c r="AJ219" s="56"/>
      <c r="AK219" s="56"/>
      <c r="AL219" s="56"/>
      <c r="AM219" s="56"/>
      <c r="AN219" s="56"/>
      <c r="AO219" s="58"/>
      <c r="AP219" s="16"/>
      <c r="AQ219" s="56"/>
      <c r="AR219" s="57"/>
      <c r="AS219" s="58"/>
      <c r="AT219" s="58"/>
      <c r="AU219" s="59"/>
      <c r="AV219" s="59"/>
      <c r="AW219" s="59"/>
      <c r="AX219" s="59"/>
      <c r="AY219" s="59"/>
      <c r="AZ219" s="16"/>
      <c r="BA219" s="16"/>
      <c r="BB219" s="16"/>
      <c r="BC219" s="16"/>
      <c r="BD219" s="16"/>
      <c r="BE219" s="56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</row>
    <row r="220" spans="1:104" ht="23.25">
      <c r="A220" s="8"/>
      <c r="B220" s="5" t="s">
        <v>248</v>
      </c>
      <c r="C220" s="6" t="s">
        <v>119</v>
      </c>
      <c r="D220" s="105">
        <v>2</v>
      </c>
      <c r="E220" s="6">
        <v>24</v>
      </c>
      <c r="F220" s="12">
        <v>61</v>
      </c>
      <c r="G220" s="29">
        <v>70</v>
      </c>
      <c r="H220" s="29">
        <v>57</v>
      </c>
      <c r="I220" s="29">
        <v>7</v>
      </c>
      <c r="J220" s="29">
        <v>35</v>
      </c>
      <c r="K220" s="29"/>
      <c r="L220" s="29"/>
      <c r="M220" s="29"/>
      <c r="N220" s="29"/>
      <c r="O220" s="29"/>
      <c r="P220" s="29">
        <v>37</v>
      </c>
      <c r="Q220" s="29">
        <v>35</v>
      </c>
      <c r="R220" s="29">
        <v>75</v>
      </c>
      <c r="S220" s="29">
        <v>31</v>
      </c>
      <c r="T220" s="29">
        <v>55</v>
      </c>
      <c r="U220" s="29">
        <f>SUM(D220:T220)</f>
        <v>489</v>
      </c>
      <c r="V220" s="56"/>
      <c r="W220" s="57"/>
      <c r="X220" s="58"/>
      <c r="Y220" s="58"/>
      <c r="Z220" s="59"/>
      <c r="AA220" s="59"/>
      <c r="AB220" s="59"/>
      <c r="AC220" s="59"/>
      <c r="AD220" s="59"/>
      <c r="AE220" s="16"/>
      <c r="AF220" s="16"/>
      <c r="AG220" s="16"/>
      <c r="AH220" s="16"/>
      <c r="AI220" s="16"/>
      <c r="AJ220" s="56"/>
      <c r="AK220" s="56"/>
      <c r="AL220" s="56"/>
      <c r="AM220" s="56"/>
      <c r="AN220" s="56"/>
      <c r="AO220" s="58"/>
      <c r="AP220" s="16"/>
      <c r="AQ220" s="56"/>
      <c r="AR220" s="57"/>
      <c r="AS220" s="58"/>
      <c r="AT220" s="58"/>
      <c r="AU220" s="59"/>
      <c r="AV220" s="59"/>
      <c r="AW220" s="59"/>
      <c r="AX220" s="59"/>
      <c r="AY220" s="59"/>
      <c r="AZ220" s="16"/>
      <c r="BA220" s="16"/>
      <c r="BB220" s="16"/>
      <c r="BC220" s="16"/>
      <c r="BD220" s="16"/>
      <c r="BE220" s="56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</row>
    <row r="221" spans="1:104" ht="23.25">
      <c r="A221" s="8"/>
      <c r="B221" s="5" t="s">
        <v>170</v>
      </c>
      <c r="C221" s="6"/>
      <c r="D221" s="29"/>
      <c r="E221" s="48"/>
      <c r="F221" s="42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81"/>
      <c r="T221" s="29"/>
      <c r="U221" s="29"/>
      <c r="V221" s="56"/>
      <c r="W221" s="57"/>
      <c r="X221" s="58"/>
      <c r="Y221" s="58"/>
      <c r="Z221" s="59"/>
      <c r="AA221" s="59"/>
      <c r="AB221" s="59"/>
      <c r="AC221" s="59"/>
      <c r="AD221" s="59"/>
      <c r="AE221" s="16"/>
      <c r="AF221" s="16"/>
      <c r="AG221" s="16"/>
      <c r="AH221" s="16"/>
      <c r="AI221" s="16"/>
      <c r="AJ221" s="56"/>
      <c r="AK221" s="56"/>
      <c r="AL221" s="56"/>
      <c r="AM221" s="56"/>
      <c r="AN221" s="56"/>
      <c r="AO221" s="58"/>
      <c r="AP221" s="16"/>
      <c r="AQ221" s="56"/>
      <c r="AR221" s="57"/>
      <c r="AS221" s="58"/>
      <c r="AT221" s="58"/>
      <c r="AU221" s="59"/>
      <c r="AV221" s="59"/>
      <c r="AW221" s="59"/>
      <c r="AX221" s="59"/>
      <c r="AY221" s="59"/>
      <c r="AZ221" s="16"/>
      <c r="BA221" s="16"/>
      <c r="BB221" s="16"/>
      <c r="BC221" s="16"/>
      <c r="BD221" s="16"/>
      <c r="BE221" s="56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</row>
    <row r="222" spans="1:104" ht="23.25">
      <c r="A222" s="8"/>
      <c r="B222" s="5" t="s">
        <v>249</v>
      </c>
      <c r="C222" s="6" t="s">
        <v>24</v>
      </c>
      <c r="D222" s="29">
        <v>8750</v>
      </c>
      <c r="E222" s="29">
        <v>32750</v>
      </c>
      <c r="F222" s="29">
        <v>41000</v>
      </c>
      <c r="G222" s="29">
        <v>34000</v>
      </c>
      <c r="H222" s="29">
        <v>37000</v>
      </c>
      <c r="I222" s="29">
        <v>40250</v>
      </c>
      <c r="J222" s="29">
        <v>28800</v>
      </c>
      <c r="K222" s="29"/>
      <c r="L222" s="29"/>
      <c r="M222" s="29"/>
      <c r="N222" s="29"/>
      <c r="O222" s="29"/>
      <c r="P222" s="29">
        <v>45900</v>
      </c>
      <c r="Q222" s="29">
        <v>47700</v>
      </c>
      <c r="R222" s="29">
        <v>50400</v>
      </c>
      <c r="S222" s="29">
        <v>38400</v>
      </c>
      <c r="T222" s="29">
        <v>109800</v>
      </c>
      <c r="U222" s="29">
        <f>SUM(D222:T222)</f>
        <v>514750</v>
      </c>
      <c r="V222" s="56"/>
      <c r="W222" s="57"/>
      <c r="X222" s="58"/>
      <c r="Y222" s="58"/>
      <c r="Z222" s="59"/>
      <c r="AA222" s="59"/>
      <c r="AB222" s="59"/>
      <c r="AC222" s="59"/>
      <c r="AD222" s="59"/>
      <c r="AE222" s="16"/>
      <c r="AF222" s="16"/>
      <c r="AG222" s="16"/>
      <c r="AH222" s="16"/>
      <c r="AI222" s="16"/>
      <c r="AJ222" s="56"/>
      <c r="AK222" s="56"/>
      <c r="AL222" s="56"/>
      <c r="AM222" s="56"/>
      <c r="AN222" s="56"/>
      <c r="AO222" s="58"/>
      <c r="AP222" s="16"/>
      <c r="AQ222" s="56"/>
      <c r="AR222" s="57"/>
      <c r="AS222" s="58"/>
      <c r="AT222" s="58"/>
      <c r="AU222" s="59"/>
      <c r="AV222" s="59"/>
      <c r="AW222" s="59"/>
      <c r="AX222" s="59"/>
      <c r="AY222" s="59"/>
      <c r="AZ222" s="16"/>
      <c r="BA222" s="16"/>
      <c r="BB222" s="16"/>
      <c r="BC222" s="16"/>
      <c r="BD222" s="16"/>
      <c r="BE222" s="56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</row>
    <row r="223" spans="1:104" ht="23.25">
      <c r="A223" s="8"/>
      <c r="B223" s="5"/>
      <c r="C223" s="6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32"/>
      <c r="R223" s="32"/>
      <c r="S223" s="82"/>
      <c r="T223" s="32"/>
      <c r="U223" s="32"/>
      <c r="V223" s="56"/>
      <c r="W223" s="57"/>
      <c r="X223" s="58"/>
      <c r="Y223" s="58"/>
      <c r="Z223" s="59"/>
      <c r="AA223" s="59"/>
      <c r="AB223" s="59"/>
      <c r="AC223" s="59"/>
      <c r="AD223" s="59"/>
      <c r="AE223" s="16"/>
      <c r="AF223" s="16"/>
      <c r="AG223" s="16"/>
      <c r="AH223" s="16"/>
      <c r="AI223" s="16"/>
      <c r="AJ223" s="56"/>
      <c r="AK223" s="56"/>
      <c r="AL223" s="56"/>
      <c r="AM223" s="56"/>
      <c r="AN223" s="56"/>
      <c r="AO223" s="58"/>
      <c r="AP223" s="16"/>
      <c r="AQ223" s="56"/>
      <c r="AR223" s="57"/>
      <c r="AS223" s="58"/>
      <c r="AT223" s="58"/>
      <c r="AU223" s="59"/>
      <c r="AV223" s="59"/>
      <c r="AW223" s="59"/>
      <c r="AX223" s="59"/>
      <c r="AY223" s="59"/>
      <c r="AZ223" s="16"/>
      <c r="BA223" s="16"/>
      <c r="BB223" s="16"/>
      <c r="BC223" s="16"/>
      <c r="BD223" s="16"/>
      <c r="BE223" s="56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</row>
    <row r="224" spans="1:104" ht="23.25">
      <c r="A224" s="8"/>
      <c r="B224" s="5"/>
      <c r="C224" s="6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32"/>
      <c r="R224" s="32"/>
      <c r="S224" s="82"/>
      <c r="T224" s="32"/>
      <c r="U224" s="32"/>
      <c r="V224" s="56"/>
      <c r="W224" s="57"/>
      <c r="X224" s="58"/>
      <c r="Y224" s="58"/>
      <c r="Z224" s="59"/>
      <c r="AA224" s="59"/>
      <c r="AB224" s="59"/>
      <c r="AC224" s="59"/>
      <c r="AD224" s="59"/>
      <c r="AE224" s="16"/>
      <c r="AF224" s="16"/>
      <c r="AG224" s="16"/>
      <c r="AH224" s="16"/>
      <c r="AI224" s="16"/>
      <c r="AJ224" s="56"/>
      <c r="AK224" s="56"/>
      <c r="AL224" s="56"/>
      <c r="AM224" s="56"/>
      <c r="AN224" s="56"/>
      <c r="AO224" s="58"/>
      <c r="AP224" s="16"/>
      <c r="AQ224" s="56"/>
      <c r="AR224" s="57"/>
      <c r="AS224" s="58"/>
      <c r="AT224" s="58"/>
      <c r="AU224" s="59"/>
      <c r="AV224" s="59"/>
      <c r="AW224" s="59"/>
      <c r="AX224" s="59"/>
      <c r="AY224" s="59"/>
      <c r="AZ224" s="16"/>
      <c r="BA224" s="16"/>
      <c r="BB224" s="16"/>
      <c r="BC224" s="16"/>
      <c r="BD224" s="16"/>
      <c r="BE224" s="56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</row>
    <row r="225" spans="1:104" ht="23.25">
      <c r="A225" s="8"/>
      <c r="B225" s="11"/>
      <c r="C225" s="6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32"/>
      <c r="R225" s="32"/>
      <c r="S225" s="82"/>
      <c r="T225" s="32"/>
      <c r="U225" s="32"/>
      <c r="V225" s="56"/>
      <c r="W225" s="57"/>
      <c r="X225" s="58"/>
      <c r="Y225" s="58"/>
      <c r="Z225" s="59"/>
      <c r="AA225" s="59"/>
      <c r="AB225" s="59"/>
      <c r="AC225" s="59"/>
      <c r="AD225" s="59"/>
      <c r="AE225" s="16"/>
      <c r="AF225" s="16"/>
      <c r="AG225" s="16"/>
      <c r="AH225" s="16"/>
      <c r="AI225" s="16"/>
      <c r="AJ225" s="56"/>
      <c r="AK225" s="56"/>
      <c r="AL225" s="56"/>
      <c r="AM225" s="56"/>
      <c r="AN225" s="56"/>
      <c r="AO225" s="58"/>
      <c r="AP225" s="16"/>
      <c r="AQ225" s="56"/>
      <c r="AR225" s="57"/>
      <c r="AS225" s="58"/>
      <c r="AT225" s="58"/>
      <c r="AU225" s="59"/>
      <c r="AV225" s="59"/>
      <c r="AW225" s="59"/>
      <c r="AX225" s="59"/>
      <c r="AY225" s="59"/>
      <c r="AZ225" s="16"/>
      <c r="BA225" s="16"/>
      <c r="BB225" s="16"/>
      <c r="BC225" s="16"/>
      <c r="BD225" s="16"/>
      <c r="BE225" s="56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</row>
    <row r="226" spans="1:21" ht="23.25">
      <c r="A226" s="27" t="s">
        <v>194</v>
      </c>
      <c r="B226" s="26" t="s">
        <v>171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11"/>
      <c r="R226" s="12"/>
      <c r="S226" s="67"/>
      <c r="T226" s="11"/>
      <c r="U226" s="11"/>
    </row>
    <row r="227" spans="1:21" ht="23.25">
      <c r="A227" s="27"/>
      <c r="B227" s="26" t="s">
        <v>172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11"/>
      <c r="R227" s="12"/>
      <c r="S227" s="67"/>
      <c r="T227" s="11"/>
      <c r="U227" s="11"/>
    </row>
    <row r="228" spans="1:21" s="22" customFormat="1" ht="23.25">
      <c r="A228" s="8"/>
      <c r="B228" s="5" t="s">
        <v>162</v>
      </c>
      <c r="C228" s="6" t="s">
        <v>119</v>
      </c>
      <c r="D228" s="29">
        <v>3</v>
      </c>
      <c r="E228" s="29">
        <v>63</v>
      </c>
      <c r="F228" s="29">
        <v>140</v>
      </c>
      <c r="G228" s="29">
        <v>4</v>
      </c>
      <c r="H228" s="29">
        <v>3</v>
      </c>
      <c r="I228" s="29">
        <v>2</v>
      </c>
      <c r="J228" s="29">
        <v>74</v>
      </c>
      <c r="K228" s="29"/>
      <c r="L228" s="29"/>
      <c r="M228" s="29"/>
      <c r="N228" s="29"/>
      <c r="O228" s="29"/>
      <c r="P228" s="29">
        <v>5</v>
      </c>
      <c r="Q228" s="29">
        <v>2</v>
      </c>
      <c r="R228" s="29">
        <v>2</v>
      </c>
      <c r="S228" s="29">
        <v>3</v>
      </c>
      <c r="T228" s="29">
        <v>1</v>
      </c>
      <c r="U228" s="29">
        <f>SUM(D228:T228)</f>
        <v>302</v>
      </c>
    </row>
    <row r="229" spans="1:21" s="22" customFormat="1" ht="23.25">
      <c r="A229" s="8"/>
      <c r="B229" s="5" t="s">
        <v>7</v>
      </c>
      <c r="C229" s="6" t="s">
        <v>24</v>
      </c>
      <c r="D229" s="29">
        <v>16250</v>
      </c>
      <c r="E229" s="29">
        <v>19500</v>
      </c>
      <c r="F229" s="29">
        <v>16250</v>
      </c>
      <c r="G229" s="29">
        <v>18000</v>
      </c>
      <c r="H229" s="29">
        <v>13750</v>
      </c>
      <c r="I229" s="29">
        <v>16250</v>
      </c>
      <c r="J229" s="29">
        <v>21000</v>
      </c>
      <c r="K229" s="29"/>
      <c r="L229" s="29"/>
      <c r="M229" s="29"/>
      <c r="N229" s="29"/>
      <c r="O229" s="29"/>
      <c r="P229" s="29">
        <v>10500</v>
      </c>
      <c r="Q229" s="29">
        <v>23400</v>
      </c>
      <c r="R229" s="29">
        <v>20700</v>
      </c>
      <c r="S229" s="29">
        <v>21000</v>
      </c>
      <c r="T229" s="29">
        <v>9000</v>
      </c>
      <c r="U229" s="29">
        <f>SUM(D229:T229)</f>
        <v>205600</v>
      </c>
    </row>
    <row r="230" spans="1:21" ht="23.25">
      <c r="A230" s="10" t="s">
        <v>195</v>
      </c>
      <c r="B230" s="11" t="s">
        <v>173</v>
      </c>
      <c r="C230" s="12"/>
      <c r="D230" s="13"/>
      <c r="E230" s="10"/>
      <c r="F230" s="10"/>
      <c r="G230" s="10"/>
      <c r="H230" s="10"/>
      <c r="I230" s="10"/>
      <c r="J230" s="10"/>
      <c r="K230" s="14"/>
      <c r="L230" s="14"/>
      <c r="M230" s="14"/>
      <c r="N230" s="14"/>
      <c r="O230" s="14"/>
      <c r="P230" s="11"/>
      <c r="Q230" s="11"/>
      <c r="R230" s="12"/>
      <c r="S230" s="12"/>
      <c r="T230" s="11"/>
      <c r="U230" s="11"/>
    </row>
    <row r="231" spans="1:21" ht="23.25">
      <c r="A231" s="8"/>
      <c r="B231" s="5" t="s">
        <v>152</v>
      </c>
      <c r="C231" s="6" t="s">
        <v>119</v>
      </c>
      <c r="D231" s="21">
        <v>21</v>
      </c>
      <c r="E231" s="21">
        <v>26</v>
      </c>
      <c r="F231" s="21">
        <v>37</v>
      </c>
      <c r="G231" s="21">
        <v>9</v>
      </c>
      <c r="H231" s="21">
        <v>13</v>
      </c>
      <c r="I231" s="21">
        <v>18</v>
      </c>
      <c r="J231" s="21">
        <v>14</v>
      </c>
      <c r="K231" s="21"/>
      <c r="L231" s="21"/>
      <c r="M231" s="21"/>
      <c r="N231" s="21"/>
      <c r="O231" s="21"/>
      <c r="P231" s="21">
        <v>13</v>
      </c>
      <c r="Q231" s="21">
        <v>30</v>
      </c>
      <c r="R231" s="21">
        <v>17</v>
      </c>
      <c r="S231" s="21">
        <v>22</v>
      </c>
      <c r="T231" s="21">
        <v>19</v>
      </c>
      <c r="U231" s="4">
        <f>SUM(D231:T231)</f>
        <v>239</v>
      </c>
    </row>
    <row r="232" spans="1:21" ht="23.25">
      <c r="A232" s="8"/>
      <c r="B232" s="5" t="s">
        <v>7</v>
      </c>
      <c r="C232" s="6" t="s">
        <v>24</v>
      </c>
      <c r="D232" s="103">
        <v>21000</v>
      </c>
      <c r="E232" s="99">
        <v>29650</v>
      </c>
      <c r="F232" s="89">
        <v>32750</v>
      </c>
      <c r="G232" s="89">
        <v>24000</v>
      </c>
      <c r="H232" s="89">
        <v>25750</v>
      </c>
      <c r="I232" s="99">
        <v>20250</v>
      </c>
      <c r="J232" s="99">
        <v>27900</v>
      </c>
      <c r="K232" s="21"/>
      <c r="L232" s="21"/>
      <c r="M232" s="21"/>
      <c r="N232" s="21"/>
      <c r="O232" s="21"/>
      <c r="P232" s="99">
        <v>19800</v>
      </c>
      <c r="Q232" s="21">
        <v>44400</v>
      </c>
      <c r="R232" s="21">
        <v>28800</v>
      </c>
      <c r="S232" s="21">
        <v>42000</v>
      </c>
      <c r="T232" s="21">
        <v>31500</v>
      </c>
      <c r="U232" s="104">
        <f>SUM(D232:T232)</f>
        <v>347800</v>
      </c>
    </row>
    <row r="233" spans="1:21" ht="23.25">
      <c r="A233" s="8" t="s">
        <v>214</v>
      </c>
      <c r="B233" s="11" t="s">
        <v>174</v>
      </c>
      <c r="C233" s="97"/>
      <c r="D233" s="29"/>
      <c r="E233" s="98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30"/>
    </row>
    <row r="234" spans="1:21" ht="23.25">
      <c r="A234" s="8"/>
      <c r="B234" s="5" t="s">
        <v>175</v>
      </c>
      <c r="C234" s="6" t="s">
        <v>119</v>
      </c>
      <c r="D234" s="105">
        <v>185</v>
      </c>
      <c r="E234" s="29">
        <v>1185</v>
      </c>
      <c r="F234" s="29">
        <v>147</v>
      </c>
      <c r="G234" s="29">
        <v>1649</v>
      </c>
      <c r="H234" s="29">
        <v>12</v>
      </c>
      <c r="I234" s="29" t="s">
        <v>203</v>
      </c>
      <c r="J234" s="29" t="s">
        <v>203</v>
      </c>
      <c r="K234" s="29"/>
      <c r="L234" s="29"/>
      <c r="M234" s="29"/>
      <c r="N234" s="29"/>
      <c r="O234" s="29"/>
      <c r="P234" s="29" t="s">
        <v>203</v>
      </c>
      <c r="Q234" s="29" t="s">
        <v>203</v>
      </c>
      <c r="R234" s="29" t="s">
        <v>203</v>
      </c>
      <c r="S234" s="29" t="s">
        <v>203</v>
      </c>
      <c r="T234" s="29" t="s">
        <v>203</v>
      </c>
      <c r="U234" s="30">
        <f>SUM(D234:T234)</f>
        <v>3178</v>
      </c>
    </row>
    <row r="235" spans="1:21" ht="21.75" customHeight="1">
      <c r="A235" s="8"/>
      <c r="B235" s="5" t="s">
        <v>7</v>
      </c>
      <c r="C235" s="6" t="s">
        <v>24</v>
      </c>
      <c r="D235" s="89">
        <v>14500</v>
      </c>
      <c r="E235" s="89">
        <v>13750</v>
      </c>
      <c r="F235" s="29">
        <v>7750</v>
      </c>
      <c r="G235" s="89">
        <v>11250</v>
      </c>
      <c r="H235" s="112">
        <v>5750</v>
      </c>
      <c r="I235" s="99">
        <v>20250</v>
      </c>
      <c r="J235" s="29" t="s">
        <v>203</v>
      </c>
      <c r="K235" s="21"/>
      <c r="L235" s="21"/>
      <c r="M235" s="21"/>
      <c r="N235" s="21"/>
      <c r="O235" s="21"/>
      <c r="P235" s="29" t="s">
        <v>203</v>
      </c>
      <c r="Q235" s="29" t="s">
        <v>203</v>
      </c>
      <c r="R235" s="29" t="s">
        <v>203</v>
      </c>
      <c r="S235" s="29" t="s">
        <v>203</v>
      </c>
      <c r="T235" s="29" t="s">
        <v>203</v>
      </c>
      <c r="U235" s="89">
        <f>SUM(D235:T235)</f>
        <v>73250</v>
      </c>
    </row>
    <row r="236" spans="1:21" s="22" customFormat="1" ht="21.75" customHeight="1">
      <c r="A236" s="10" t="s">
        <v>219</v>
      </c>
      <c r="B236" s="11" t="s">
        <v>176</v>
      </c>
      <c r="C236" s="12"/>
      <c r="D236" s="13"/>
      <c r="E236" s="10"/>
      <c r="F236" s="10"/>
      <c r="G236" s="10"/>
      <c r="H236" s="10"/>
      <c r="I236" s="10"/>
      <c r="J236" s="10"/>
      <c r="K236" s="14"/>
      <c r="L236" s="14"/>
      <c r="M236" s="14"/>
      <c r="N236" s="14"/>
      <c r="O236" s="14"/>
      <c r="P236" s="11"/>
      <c r="Q236" s="11"/>
      <c r="R236" s="12"/>
      <c r="S236" s="12"/>
      <c r="T236" s="11"/>
      <c r="U236" s="11"/>
    </row>
    <row r="237" spans="1:21" ht="21.75" customHeight="1">
      <c r="A237" s="8"/>
      <c r="B237" s="5" t="s">
        <v>177</v>
      </c>
      <c r="C237" s="6" t="s">
        <v>119</v>
      </c>
      <c r="D237" s="21">
        <v>147</v>
      </c>
      <c r="E237" s="21">
        <v>61</v>
      </c>
      <c r="F237" s="21">
        <v>64</v>
      </c>
      <c r="G237" s="21">
        <v>80</v>
      </c>
      <c r="H237" s="21">
        <v>47</v>
      </c>
      <c r="I237" s="21">
        <v>79</v>
      </c>
      <c r="J237" s="21">
        <v>46</v>
      </c>
      <c r="K237" s="21"/>
      <c r="L237" s="21"/>
      <c r="M237" s="21"/>
      <c r="N237" s="21"/>
      <c r="O237" s="21"/>
      <c r="P237" s="21">
        <v>110</v>
      </c>
      <c r="Q237" s="21">
        <v>55</v>
      </c>
      <c r="R237" s="21">
        <v>70</v>
      </c>
      <c r="S237" s="21">
        <v>55</v>
      </c>
      <c r="T237" s="21">
        <v>61</v>
      </c>
      <c r="U237" s="4">
        <f>SUM(D237:T237)</f>
        <v>875</v>
      </c>
    </row>
    <row r="238" spans="1:21" ht="21.75" customHeight="1">
      <c r="A238" s="8"/>
      <c r="B238" s="5" t="s">
        <v>7</v>
      </c>
      <c r="C238" s="6" t="s">
        <v>24</v>
      </c>
      <c r="D238" s="29">
        <v>43250</v>
      </c>
      <c r="E238" s="29">
        <v>50000</v>
      </c>
      <c r="F238" s="29">
        <v>38250</v>
      </c>
      <c r="G238" s="29">
        <v>51250</v>
      </c>
      <c r="H238" s="29">
        <v>50750</v>
      </c>
      <c r="I238" s="29">
        <v>36500</v>
      </c>
      <c r="J238" s="29">
        <v>39000</v>
      </c>
      <c r="K238" s="29"/>
      <c r="L238" s="29"/>
      <c r="M238" s="29"/>
      <c r="N238" s="29"/>
      <c r="O238" s="29"/>
      <c r="P238" s="29">
        <v>60600</v>
      </c>
      <c r="Q238" s="29">
        <v>62400</v>
      </c>
      <c r="R238" s="29">
        <v>56400</v>
      </c>
      <c r="S238" s="29">
        <v>29700</v>
      </c>
      <c r="T238" s="29">
        <v>23400</v>
      </c>
      <c r="U238" s="30">
        <f>SUM(D238:T238)</f>
        <v>541500</v>
      </c>
    </row>
    <row r="239" spans="1:21" ht="23.25">
      <c r="A239" s="10" t="s">
        <v>228</v>
      </c>
      <c r="B239" s="11" t="s">
        <v>178</v>
      </c>
      <c r="C239" s="12"/>
      <c r="D239" s="13"/>
      <c r="E239" s="10"/>
      <c r="F239" s="10"/>
      <c r="G239" s="10"/>
      <c r="H239" s="10"/>
      <c r="I239" s="10"/>
      <c r="J239" s="10"/>
      <c r="K239" s="14"/>
      <c r="L239" s="14"/>
      <c r="M239" s="14"/>
      <c r="N239" s="14"/>
      <c r="O239" s="14"/>
      <c r="P239" s="11"/>
      <c r="Q239" s="11"/>
      <c r="R239" s="12"/>
      <c r="S239" s="12"/>
      <c r="T239" s="80"/>
      <c r="U239" s="11"/>
    </row>
    <row r="240" spans="1:21" ht="23.25">
      <c r="A240" s="8"/>
      <c r="B240" s="5" t="s">
        <v>152</v>
      </c>
      <c r="C240" s="6" t="s">
        <v>119</v>
      </c>
      <c r="D240" s="21">
        <v>1</v>
      </c>
      <c r="E240" s="21">
        <v>2</v>
      </c>
      <c r="F240" s="21">
        <v>3</v>
      </c>
      <c r="G240" s="21">
        <v>4</v>
      </c>
      <c r="H240" s="21">
        <v>6</v>
      </c>
      <c r="I240" s="21">
        <v>14</v>
      </c>
      <c r="J240" s="21">
        <v>7</v>
      </c>
      <c r="K240" s="21"/>
      <c r="L240" s="21"/>
      <c r="M240" s="21"/>
      <c r="N240" s="21"/>
      <c r="O240" s="21"/>
      <c r="P240" s="21">
        <v>4</v>
      </c>
      <c r="Q240" s="21">
        <v>10</v>
      </c>
      <c r="R240" s="21">
        <v>5</v>
      </c>
      <c r="S240" s="21">
        <v>4</v>
      </c>
      <c r="T240" s="21">
        <v>7</v>
      </c>
      <c r="U240" s="4">
        <f>SUM(D240:T240)</f>
        <v>67</v>
      </c>
    </row>
    <row r="241" spans="1:21" ht="23.25">
      <c r="A241" s="14"/>
      <c r="B241" s="11" t="s">
        <v>7</v>
      </c>
      <c r="C241" s="12" t="s">
        <v>24</v>
      </c>
      <c r="D241" s="32">
        <v>30750</v>
      </c>
      <c r="E241" s="32">
        <v>15000</v>
      </c>
      <c r="F241" s="32">
        <v>18500</v>
      </c>
      <c r="G241" s="32">
        <v>27000</v>
      </c>
      <c r="H241" s="32">
        <v>30250</v>
      </c>
      <c r="I241" s="32">
        <v>28500</v>
      </c>
      <c r="J241" s="32">
        <v>14100</v>
      </c>
      <c r="K241" s="32"/>
      <c r="L241" s="32"/>
      <c r="M241" s="32"/>
      <c r="N241" s="32"/>
      <c r="O241" s="32"/>
      <c r="P241" s="32">
        <v>32100</v>
      </c>
      <c r="Q241" s="32">
        <v>44400</v>
      </c>
      <c r="R241" s="32">
        <v>35700</v>
      </c>
      <c r="S241" s="32">
        <v>32400</v>
      </c>
      <c r="T241" s="32">
        <v>20700</v>
      </c>
      <c r="U241" s="32">
        <f>SUM(D241:T241)</f>
        <v>329400</v>
      </c>
    </row>
    <row r="242" spans="1:21" ht="23.25">
      <c r="A242" s="10" t="s">
        <v>229</v>
      </c>
      <c r="B242" s="11" t="s">
        <v>179</v>
      </c>
      <c r="C242" s="12"/>
      <c r="D242" s="13"/>
      <c r="E242" s="10"/>
      <c r="F242" s="10"/>
      <c r="G242" s="10"/>
      <c r="H242" s="10"/>
      <c r="I242" s="10"/>
      <c r="J242" s="10"/>
      <c r="K242" s="14"/>
      <c r="L242" s="14"/>
      <c r="M242" s="14"/>
      <c r="N242" s="14"/>
      <c r="O242" s="14"/>
      <c r="P242" s="11"/>
      <c r="Q242" s="11"/>
      <c r="R242" s="12"/>
      <c r="S242" s="12"/>
      <c r="T242" s="11"/>
      <c r="U242" s="11"/>
    </row>
    <row r="243" spans="1:21" ht="23.25">
      <c r="A243" s="8"/>
      <c r="B243" s="5" t="s">
        <v>152</v>
      </c>
      <c r="C243" s="6" t="s">
        <v>119</v>
      </c>
      <c r="D243" s="6">
        <v>1</v>
      </c>
      <c r="E243" s="6">
        <v>3</v>
      </c>
      <c r="F243" s="6">
        <v>2</v>
      </c>
      <c r="G243" s="29">
        <v>4</v>
      </c>
      <c r="H243" s="21">
        <v>4</v>
      </c>
      <c r="I243" s="21">
        <v>4</v>
      </c>
      <c r="J243" s="21">
        <v>1</v>
      </c>
      <c r="K243" s="21"/>
      <c r="L243" s="21"/>
      <c r="M243" s="21"/>
      <c r="N243" s="21"/>
      <c r="O243" s="21"/>
      <c r="P243" s="21">
        <v>2</v>
      </c>
      <c r="Q243" s="21">
        <v>1</v>
      </c>
      <c r="R243" s="21">
        <v>3</v>
      </c>
      <c r="S243" s="21">
        <v>3</v>
      </c>
      <c r="T243" s="21">
        <v>1</v>
      </c>
      <c r="U243" s="6">
        <f>SUM(D243:T243)</f>
        <v>29</v>
      </c>
    </row>
    <row r="244" spans="1:21" ht="23.25">
      <c r="A244" s="8"/>
      <c r="B244" s="5" t="s">
        <v>7</v>
      </c>
      <c r="C244" s="6" t="s">
        <v>24</v>
      </c>
      <c r="D244" s="29">
        <v>16500</v>
      </c>
      <c r="E244" s="29">
        <v>14500</v>
      </c>
      <c r="F244" s="29">
        <v>14500</v>
      </c>
      <c r="G244" s="29">
        <v>15500</v>
      </c>
      <c r="H244" s="29">
        <v>13500</v>
      </c>
      <c r="I244" s="29">
        <v>15500</v>
      </c>
      <c r="J244" s="32">
        <v>6900</v>
      </c>
      <c r="K244" s="29"/>
      <c r="L244" s="29"/>
      <c r="M244" s="29"/>
      <c r="N244" s="29"/>
      <c r="O244" s="29"/>
      <c r="P244" s="29">
        <v>16200</v>
      </c>
      <c r="Q244" s="29">
        <v>16200</v>
      </c>
      <c r="R244" s="29">
        <v>22800</v>
      </c>
      <c r="S244" s="29">
        <v>13800</v>
      </c>
      <c r="T244" s="29">
        <v>8100</v>
      </c>
      <c r="U244" s="29">
        <f>SUM(D244:T244)</f>
        <v>174000</v>
      </c>
    </row>
    <row r="245" spans="1:21" s="83" customFormat="1" ht="24">
      <c r="A245" s="14" t="s">
        <v>230</v>
      </c>
      <c r="B245" s="11" t="s">
        <v>180</v>
      </c>
      <c r="C245" s="12"/>
      <c r="D245" s="32"/>
      <c r="E245" s="32"/>
      <c r="F245" s="32"/>
      <c r="G245" s="32"/>
      <c r="H245" s="32"/>
      <c r="I245" s="32"/>
      <c r="J245" s="13"/>
      <c r="K245" s="32"/>
      <c r="L245" s="32"/>
      <c r="M245" s="32"/>
      <c r="N245" s="32"/>
      <c r="O245" s="32"/>
      <c r="P245" s="32"/>
      <c r="Q245" s="32"/>
      <c r="R245" s="32"/>
      <c r="S245" s="82"/>
      <c r="T245" s="32"/>
      <c r="U245" s="32"/>
    </row>
    <row r="246" spans="1:21" ht="23.25">
      <c r="A246" s="14"/>
      <c r="B246" s="5" t="s">
        <v>152</v>
      </c>
      <c r="C246" s="6" t="s">
        <v>119</v>
      </c>
      <c r="D246" s="6">
        <v>10</v>
      </c>
      <c r="E246" s="6">
        <v>7</v>
      </c>
      <c r="F246" s="32">
        <v>2</v>
      </c>
      <c r="G246" s="32">
        <v>1</v>
      </c>
      <c r="H246" s="32">
        <v>5</v>
      </c>
      <c r="I246" s="32">
        <v>11</v>
      </c>
      <c r="J246" s="21">
        <v>4</v>
      </c>
      <c r="K246" s="32"/>
      <c r="L246" s="32"/>
      <c r="M246" s="32"/>
      <c r="N246" s="32"/>
      <c r="O246" s="32"/>
      <c r="P246" s="29" t="s">
        <v>203</v>
      </c>
      <c r="Q246" s="29" t="s">
        <v>203</v>
      </c>
      <c r="R246" s="29" t="s">
        <v>203</v>
      </c>
      <c r="S246" s="29" t="s">
        <v>203</v>
      </c>
      <c r="T246" s="29" t="s">
        <v>203</v>
      </c>
      <c r="U246" s="32">
        <f>SUM(D246:T246)</f>
        <v>40</v>
      </c>
    </row>
    <row r="247" spans="1:21" ht="23.25">
      <c r="A247" s="14"/>
      <c r="B247" s="5" t="s">
        <v>7</v>
      </c>
      <c r="C247" s="6" t="s">
        <v>24</v>
      </c>
      <c r="D247" s="89">
        <v>36000</v>
      </c>
      <c r="E247" s="89">
        <v>31750</v>
      </c>
      <c r="F247" s="32">
        <v>26750</v>
      </c>
      <c r="G247" s="32">
        <v>32000</v>
      </c>
      <c r="H247" s="32">
        <v>34000</v>
      </c>
      <c r="I247" s="32">
        <v>29750</v>
      </c>
      <c r="J247" s="32">
        <v>17400</v>
      </c>
      <c r="K247" s="32"/>
      <c r="L247" s="32"/>
      <c r="M247" s="32"/>
      <c r="N247" s="32"/>
      <c r="O247" s="32"/>
      <c r="P247" s="29" t="s">
        <v>203</v>
      </c>
      <c r="Q247" s="29" t="s">
        <v>203</v>
      </c>
      <c r="R247" s="29" t="s">
        <v>203</v>
      </c>
      <c r="S247" s="29" t="s">
        <v>203</v>
      </c>
      <c r="T247" s="29" t="s">
        <v>203</v>
      </c>
      <c r="U247" s="32">
        <f>SUM(D247:T247)</f>
        <v>207650</v>
      </c>
    </row>
    <row r="248" spans="1:21" ht="23.25">
      <c r="A248" s="14"/>
      <c r="B248" s="11"/>
      <c r="C248" s="12"/>
      <c r="D248" s="100"/>
      <c r="E248" s="100"/>
      <c r="F248" s="32"/>
      <c r="G248" s="32"/>
      <c r="H248" s="32"/>
      <c r="I248" s="32"/>
      <c r="J248" s="13"/>
      <c r="K248" s="32"/>
      <c r="L248" s="32"/>
      <c r="M248" s="32"/>
      <c r="N248" s="32"/>
      <c r="O248" s="32"/>
      <c r="P248" s="32"/>
      <c r="Q248" s="32"/>
      <c r="R248" s="32"/>
      <c r="S248" s="82"/>
      <c r="T248" s="32"/>
      <c r="U248" s="32"/>
    </row>
    <row r="249" spans="1:21" ht="23.25">
      <c r="A249" s="10" t="s">
        <v>231</v>
      </c>
      <c r="B249" s="11" t="s">
        <v>181</v>
      </c>
      <c r="C249" s="12"/>
      <c r="D249" s="13"/>
      <c r="E249" s="10"/>
      <c r="F249" s="10"/>
      <c r="G249" s="10"/>
      <c r="H249" s="10"/>
      <c r="I249" s="10"/>
      <c r="J249" s="10"/>
      <c r="K249" s="14"/>
      <c r="L249" s="14"/>
      <c r="M249" s="14"/>
      <c r="N249" s="14"/>
      <c r="O249" s="14"/>
      <c r="P249" s="11"/>
      <c r="Q249" s="11"/>
      <c r="R249" s="12"/>
      <c r="S249" s="67"/>
      <c r="T249" s="11"/>
      <c r="U249" s="11"/>
    </row>
    <row r="250" spans="1:21" ht="23.25">
      <c r="A250" s="8"/>
      <c r="B250" s="5" t="s">
        <v>301</v>
      </c>
      <c r="C250" s="6" t="s">
        <v>119</v>
      </c>
      <c r="D250" s="6">
        <v>184</v>
      </c>
      <c r="E250" s="6">
        <v>202</v>
      </c>
      <c r="F250" s="6">
        <v>224</v>
      </c>
      <c r="G250" s="29">
        <v>244</v>
      </c>
      <c r="H250" s="21">
        <v>177</v>
      </c>
      <c r="I250" s="21">
        <v>258</v>
      </c>
      <c r="J250" s="21">
        <v>118</v>
      </c>
      <c r="K250" s="21"/>
      <c r="L250" s="21"/>
      <c r="M250" s="21"/>
      <c r="N250" s="21"/>
      <c r="O250" s="21"/>
      <c r="P250" s="21">
        <v>288</v>
      </c>
      <c r="Q250" s="21">
        <v>194</v>
      </c>
      <c r="R250" s="21">
        <v>294</v>
      </c>
      <c r="S250" s="21">
        <v>189</v>
      </c>
      <c r="T250" s="21">
        <v>162</v>
      </c>
      <c r="U250" s="29">
        <f>SUM(D250:T250)</f>
        <v>2534</v>
      </c>
    </row>
    <row r="251" spans="1:21" ht="23.25">
      <c r="A251" s="8"/>
      <c r="B251" s="5" t="s">
        <v>7</v>
      </c>
      <c r="C251" s="6" t="s">
        <v>24</v>
      </c>
      <c r="D251" s="89">
        <v>19500</v>
      </c>
      <c r="E251" s="89">
        <v>18500</v>
      </c>
      <c r="F251" s="89">
        <v>20500</v>
      </c>
      <c r="G251" s="29">
        <v>18000</v>
      </c>
      <c r="H251" s="29">
        <v>17500</v>
      </c>
      <c r="I251" s="29">
        <v>18000</v>
      </c>
      <c r="J251" s="29">
        <v>12000</v>
      </c>
      <c r="K251" s="29"/>
      <c r="L251" s="29"/>
      <c r="M251" s="29"/>
      <c r="N251" s="29"/>
      <c r="O251" s="29"/>
      <c r="P251" s="29">
        <v>22500</v>
      </c>
      <c r="Q251" s="29">
        <v>22500</v>
      </c>
      <c r="R251" s="29">
        <v>25800</v>
      </c>
      <c r="S251" s="29">
        <v>24900</v>
      </c>
      <c r="T251" s="29">
        <v>9600</v>
      </c>
      <c r="U251" s="29">
        <f>SUM(D251:T251)</f>
        <v>229300</v>
      </c>
    </row>
    <row r="252" spans="1:21" ht="23.25">
      <c r="A252" s="10" t="s">
        <v>232</v>
      </c>
      <c r="B252" s="11" t="s">
        <v>182</v>
      </c>
      <c r="C252" s="6"/>
      <c r="D252" s="13"/>
      <c r="E252" s="10"/>
      <c r="F252" s="10"/>
      <c r="G252" s="10"/>
      <c r="H252" s="10"/>
      <c r="I252" s="10"/>
      <c r="J252" s="10"/>
      <c r="K252" s="14"/>
      <c r="L252" s="14"/>
      <c r="M252" s="14"/>
      <c r="N252" s="14"/>
      <c r="O252" s="14"/>
      <c r="P252" s="11"/>
      <c r="Q252" s="11"/>
      <c r="R252" s="12"/>
      <c r="S252" s="67"/>
      <c r="T252" s="11"/>
      <c r="U252" s="11"/>
    </row>
    <row r="253" spans="1:21" ht="23.25">
      <c r="A253" s="8"/>
      <c r="B253" s="5" t="s">
        <v>183</v>
      </c>
      <c r="C253" s="6" t="s">
        <v>119</v>
      </c>
      <c r="D253" s="6">
        <v>321</v>
      </c>
      <c r="E253" s="6">
        <v>206</v>
      </c>
      <c r="F253" s="21">
        <v>213</v>
      </c>
      <c r="G253" s="29">
        <v>112</v>
      </c>
      <c r="H253" s="21">
        <v>189</v>
      </c>
      <c r="I253" s="21">
        <v>208</v>
      </c>
      <c r="J253" s="21">
        <v>199</v>
      </c>
      <c r="K253" s="21"/>
      <c r="L253" s="21"/>
      <c r="M253" s="21"/>
      <c r="N253" s="21"/>
      <c r="O253" s="21"/>
      <c r="P253" s="21">
        <v>127</v>
      </c>
      <c r="Q253" s="21">
        <v>153</v>
      </c>
      <c r="R253" s="21">
        <v>175</v>
      </c>
      <c r="S253" s="21">
        <v>141</v>
      </c>
      <c r="T253" s="21">
        <v>90</v>
      </c>
      <c r="U253" s="29">
        <f>SUM(D253:T253)</f>
        <v>2134</v>
      </c>
    </row>
    <row r="254" spans="1:21" ht="23.25">
      <c r="A254" s="8"/>
      <c r="B254" s="5" t="s">
        <v>7</v>
      </c>
      <c r="C254" s="6" t="s">
        <v>24</v>
      </c>
      <c r="D254" s="89">
        <v>16500</v>
      </c>
      <c r="E254" s="89">
        <v>10500</v>
      </c>
      <c r="F254" s="29">
        <v>13500</v>
      </c>
      <c r="G254" s="29">
        <v>14500</v>
      </c>
      <c r="H254" s="29">
        <v>14000</v>
      </c>
      <c r="I254" s="29">
        <v>13250</v>
      </c>
      <c r="J254" s="29">
        <v>16800</v>
      </c>
      <c r="K254" s="29"/>
      <c r="L254" s="29"/>
      <c r="M254" s="29"/>
      <c r="N254" s="29"/>
      <c r="O254" s="29"/>
      <c r="P254" s="29">
        <v>15900</v>
      </c>
      <c r="Q254" s="29">
        <v>16500</v>
      </c>
      <c r="R254" s="29">
        <v>18600</v>
      </c>
      <c r="S254" s="29">
        <v>18900</v>
      </c>
      <c r="T254" s="29">
        <v>9600</v>
      </c>
      <c r="U254" s="29">
        <f>SUM(D254:T254)</f>
        <v>178550</v>
      </c>
    </row>
    <row r="255" spans="1:21" ht="23.25">
      <c r="A255" s="10" t="s">
        <v>233</v>
      </c>
      <c r="B255" s="11" t="s">
        <v>184</v>
      </c>
      <c r="C255" s="6"/>
      <c r="D255" s="13"/>
      <c r="E255" s="10"/>
      <c r="F255" s="10"/>
      <c r="G255" s="10"/>
      <c r="H255" s="10"/>
      <c r="I255" s="10"/>
      <c r="J255" s="10"/>
      <c r="K255" s="14"/>
      <c r="L255" s="14"/>
      <c r="M255" s="14"/>
      <c r="N255" s="14"/>
      <c r="O255" s="14"/>
      <c r="P255" s="11"/>
      <c r="Q255" s="11"/>
      <c r="R255" s="12"/>
      <c r="S255" s="67"/>
      <c r="T255" s="11"/>
      <c r="U255" s="11"/>
    </row>
    <row r="256" spans="1:21" ht="23.25">
      <c r="A256" s="10"/>
      <c r="B256" s="5" t="s">
        <v>185</v>
      </c>
      <c r="C256" s="6" t="s">
        <v>119</v>
      </c>
      <c r="D256" s="118">
        <v>165</v>
      </c>
      <c r="E256" s="117">
        <v>68</v>
      </c>
      <c r="F256" s="29">
        <v>75</v>
      </c>
      <c r="G256" s="29">
        <v>62</v>
      </c>
      <c r="H256" s="29">
        <v>138</v>
      </c>
      <c r="I256" s="29">
        <v>112</v>
      </c>
      <c r="J256" s="21">
        <v>66</v>
      </c>
      <c r="K256" s="21"/>
      <c r="L256" s="29"/>
      <c r="M256" s="21"/>
      <c r="N256" s="21"/>
      <c r="O256" s="29"/>
      <c r="P256" s="21">
        <v>45</v>
      </c>
      <c r="Q256" s="21">
        <v>719</v>
      </c>
      <c r="R256" s="29">
        <v>164</v>
      </c>
      <c r="S256" s="21">
        <v>121</v>
      </c>
      <c r="T256" s="21">
        <v>62</v>
      </c>
      <c r="U256" s="6">
        <f>SUM(D256:T256)</f>
        <v>1797</v>
      </c>
    </row>
    <row r="257" spans="1:21" ht="23.25">
      <c r="A257" s="8"/>
      <c r="B257" s="5" t="s">
        <v>7</v>
      </c>
      <c r="C257" s="6" t="s">
        <v>24</v>
      </c>
      <c r="D257" s="89">
        <v>34750</v>
      </c>
      <c r="E257" s="89">
        <v>20750</v>
      </c>
      <c r="F257" s="89">
        <v>34750</v>
      </c>
      <c r="G257" s="89">
        <v>31500</v>
      </c>
      <c r="H257" s="89">
        <v>22250</v>
      </c>
      <c r="I257" s="99">
        <v>40400</v>
      </c>
      <c r="J257" s="99">
        <v>17000</v>
      </c>
      <c r="K257" s="21"/>
      <c r="L257" s="21"/>
      <c r="M257" s="21"/>
      <c r="N257" s="21"/>
      <c r="O257" s="21"/>
      <c r="P257" s="99">
        <v>8400</v>
      </c>
      <c r="Q257" s="99">
        <v>45600</v>
      </c>
      <c r="R257" s="99">
        <v>38100</v>
      </c>
      <c r="S257" s="21">
        <v>41400</v>
      </c>
      <c r="T257" s="99">
        <v>18600</v>
      </c>
      <c r="U257" s="29">
        <f>SUM(D257:T257)</f>
        <v>353500</v>
      </c>
    </row>
    <row r="258" spans="1:21" ht="23.25">
      <c r="A258" s="14" t="s">
        <v>234</v>
      </c>
      <c r="B258" s="11" t="s">
        <v>190</v>
      </c>
      <c r="C258" s="12"/>
      <c r="D258" s="12"/>
      <c r="E258" s="12"/>
      <c r="F258" s="42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2"/>
      <c r="T258" s="101"/>
      <c r="U258" s="32"/>
    </row>
    <row r="259" spans="1:21" ht="23.25">
      <c r="A259" s="14"/>
      <c r="B259" s="5" t="s">
        <v>152</v>
      </c>
      <c r="C259" s="6" t="s">
        <v>119</v>
      </c>
      <c r="D259" s="12">
        <v>13</v>
      </c>
      <c r="E259" s="12">
        <v>16</v>
      </c>
      <c r="F259" s="12">
        <v>10</v>
      </c>
      <c r="G259" s="101">
        <v>12</v>
      </c>
      <c r="H259" s="101">
        <v>72</v>
      </c>
      <c r="I259" s="101">
        <v>21</v>
      </c>
      <c r="J259" s="101">
        <v>20</v>
      </c>
      <c r="K259" s="101"/>
      <c r="L259" s="101"/>
      <c r="M259" s="101"/>
      <c r="N259" s="101"/>
      <c r="O259" s="101"/>
      <c r="P259" s="101">
        <v>10</v>
      </c>
      <c r="Q259" s="101">
        <v>14</v>
      </c>
      <c r="R259" s="101">
        <v>6</v>
      </c>
      <c r="S259" s="101">
        <v>15</v>
      </c>
      <c r="T259" s="101">
        <v>7</v>
      </c>
      <c r="U259" s="32">
        <f>SUM(D259:T259)</f>
        <v>216</v>
      </c>
    </row>
    <row r="260" spans="1:21" ht="23.25">
      <c r="A260" s="14"/>
      <c r="B260" s="5" t="s">
        <v>7</v>
      </c>
      <c r="C260" s="6" t="s">
        <v>24</v>
      </c>
      <c r="D260" s="100">
        <v>28750</v>
      </c>
      <c r="E260" s="100">
        <v>21250</v>
      </c>
      <c r="F260" s="100">
        <v>44750</v>
      </c>
      <c r="G260" s="100">
        <v>36500</v>
      </c>
      <c r="H260" s="100">
        <v>25250</v>
      </c>
      <c r="I260" s="129">
        <v>46950</v>
      </c>
      <c r="J260" s="29">
        <v>16200</v>
      </c>
      <c r="K260" s="101"/>
      <c r="L260" s="101"/>
      <c r="M260" s="101"/>
      <c r="N260" s="101"/>
      <c r="O260" s="101"/>
      <c r="P260" s="129">
        <v>19500</v>
      </c>
      <c r="Q260" s="129">
        <v>48900</v>
      </c>
      <c r="R260" s="129">
        <v>28800</v>
      </c>
      <c r="S260" s="101">
        <v>47700</v>
      </c>
      <c r="T260" s="129">
        <v>19800</v>
      </c>
      <c r="U260" s="32">
        <f>SUM(D260:T260)</f>
        <v>384350</v>
      </c>
    </row>
    <row r="261" spans="1:21" ht="23.25">
      <c r="A261" s="10" t="s">
        <v>235</v>
      </c>
      <c r="B261" s="11" t="s">
        <v>186</v>
      </c>
      <c r="C261" s="12"/>
      <c r="D261" s="13"/>
      <c r="E261" s="10"/>
      <c r="F261" s="10"/>
      <c r="G261" s="10"/>
      <c r="H261" s="10"/>
      <c r="I261" s="10"/>
      <c r="J261" s="10"/>
      <c r="K261" s="14"/>
      <c r="L261" s="14"/>
      <c r="M261" s="14"/>
      <c r="N261" s="14"/>
      <c r="O261" s="14"/>
      <c r="P261" s="11"/>
      <c r="Q261" s="11"/>
      <c r="R261" s="12"/>
      <c r="S261" s="12"/>
      <c r="T261" s="11"/>
      <c r="U261" s="11"/>
    </row>
    <row r="262" spans="1:21" ht="23.25">
      <c r="A262" s="8"/>
      <c r="B262" s="5" t="s">
        <v>187</v>
      </c>
      <c r="C262" s="6" t="s">
        <v>119</v>
      </c>
      <c r="D262" s="6">
        <v>37</v>
      </c>
      <c r="E262" s="6">
        <v>30</v>
      </c>
      <c r="F262" s="6">
        <v>31</v>
      </c>
      <c r="G262" s="29">
        <v>90</v>
      </c>
      <c r="H262" s="21">
        <v>80</v>
      </c>
      <c r="I262" s="21">
        <v>120</v>
      </c>
      <c r="J262" s="21">
        <v>92</v>
      </c>
      <c r="K262" s="21"/>
      <c r="L262" s="21"/>
      <c r="M262" s="21"/>
      <c r="N262" s="21"/>
      <c r="O262" s="21"/>
      <c r="P262" s="21">
        <v>89</v>
      </c>
      <c r="Q262" s="21">
        <v>82</v>
      </c>
      <c r="R262" s="21">
        <v>135</v>
      </c>
      <c r="S262" s="21">
        <v>78</v>
      </c>
      <c r="T262" s="21">
        <v>63</v>
      </c>
      <c r="U262" s="6">
        <f>SUM(D262:T262)</f>
        <v>927</v>
      </c>
    </row>
    <row r="263" spans="1:21" ht="23.25">
      <c r="A263" s="8"/>
      <c r="B263" s="5" t="s">
        <v>7</v>
      </c>
      <c r="C263" s="6" t="s">
        <v>24</v>
      </c>
      <c r="D263" s="89">
        <v>38750</v>
      </c>
      <c r="E263" s="89">
        <v>40750</v>
      </c>
      <c r="F263" s="89">
        <v>39750</v>
      </c>
      <c r="G263" s="29">
        <v>35250</v>
      </c>
      <c r="H263" s="29">
        <v>36750</v>
      </c>
      <c r="I263" s="29">
        <v>37750</v>
      </c>
      <c r="J263" s="29">
        <v>33300</v>
      </c>
      <c r="K263" s="29"/>
      <c r="L263" s="29"/>
      <c r="M263" s="29"/>
      <c r="N263" s="29"/>
      <c r="O263" s="29"/>
      <c r="P263" s="29">
        <v>46500</v>
      </c>
      <c r="Q263" s="29">
        <v>46500</v>
      </c>
      <c r="R263" s="29">
        <v>56100</v>
      </c>
      <c r="S263" s="29">
        <v>49800</v>
      </c>
      <c r="T263" s="29">
        <v>28500</v>
      </c>
      <c r="U263" s="29">
        <f>SUM(D263:T263)</f>
        <v>489700</v>
      </c>
    </row>
    <row r="264" spans="1:21" ht="23.25">
      <c r="A264" s="10" t="s">
        <v>236</v>
      </c>
      <c r="B264" s="11" t="s">
        <v>188</v>
      </c>
      <c r="C264" s="12"/>
      <c r="D264" s="13"/>
      <c r="E264" s="10"/>
      <c r="F264" s="10"/>
      <c r="G264" s="10"/>
      <c r="H264" s="10"/>
      <c r="I264" s="10"/>
      <c r="J264" s="10"/>
      <c r="K264" s="14"/>
      <c r="L264" s="14"/>
      <c r="M264" s="14"/>
      <c r="N264" s="14"/>
      <c r="O264" s="14"/>
      <c r="P264" s="11"/>
      <c r="Q264" s="11"/>
      <c r="R264" s="12"/>
      <c r="S264" s="67"/>
      <c r="T264" s="11"/>
      <c r="U264" s="11"/>
    </row>
    <row r="265" spans="1:21" ht="23.25">
      <c r="A265" s="8"/>
      <c r="B265" s="5" t="s">
        <v>152</v>
      </c>
      <c r="C265" s="6" t="s">
        <v>119</v>
      </c>
      <c r="D265" s="6">
        <v>22</v>
      </c>
      <c r="E265" s="6">
        <v>30</v>
      </c>
      <c r="F265" s="6">
        <v>35</v>
      </c>
      <c r="G265" s="29">
        <v>13</v>
      </c>
      <c r="H265" s="21">
        <v>34</v>
      </c>
      <c r="I265" s="21">
        <v>25</v>
      </c>
      <c r="J265" s="21">
        <v>11</v>
      </c>
      <c r="K265" s="21"/>
      <c r="L265" s="21"/>
      <c r="M265" s="21"/>
      <c r="N265" s="21"/>
      <c r="O265" s="21"/>
      <c r="P265" s="21">
        <v>11</v>
      </c>
      <c r="Q265" s="21">
        <v>23</v>
      </c>
      <c r="R265" s="21">
        <v>22</v>
      </c>
      <c r="S265" s="21">
        <v>13</v>
      </c>
      <c r="T265" s="21">
        <v>21</v>
      </c>
      <c r="U265" s="6">
        <f>SUM(D265:T265)</f>
        <v>260</v>
      </c>
    </row>
    <row r="266" spans="1:21" ht="23.25">
      <c r="A266" s="8"/>
      <c r="B266" s="5" t="s">
        <v>7</v>
      </c>
      <c r="C266" s="6" t="s">
        <v>24</v>
      </c>
      <c r="D266" s="89">
        <v>21500</v>
      </c>
      <c r="E266" s="89">
        <v>31500</v>
      </c>
      <c r="F266" s="89">
        <v>25250</v>
      </c>
      <c r="G266" s="29">
        <v>34000</v>
      </c>
      <c r="H266" s="29">
        <v>37750</v>
      </c>
      <c r="I266" s="29">
        <v>33000</v>
      </c>
      <c r="J266" s="29">
        <v>27300</v>
      </c>
      <c r="K266" s="29"/>
      <c r="L266" s="29"/>
      <c r="M266" s="29"/>
      <c r="N266" s="29"/>
      <c r="O266" s="29"/>
      <c r="P266" s="29">
        <v>28500</v>
      </c>
      <c r="Q266" s="29">
        <v>60000</v>
      </c>
      <c r="R266" s="29">
        <v>35700</v>
      </c>
      <c r="S266" s="29">
        <v>52500</v>
      </c>
      <c r="T266" s="29">
        <v>37200</v>
      </c>
      <c r="U266" s="29">
        <f>SUM(D266:T266)</f>
        <v>424200</v>
      </c>
    </row>
    <row r="267" spans="1:21" ht="23.25">
      <c r="A267" s="10" t="s">
        <v>237</v>
      </c>
      <c r="B267" s="11" t="s">
        <v>189</v>
      </c>
      <c r="C267" s="12"/>
      <c r="D267" s="13"/>
      <c r="E267" s="10"/>
      <c r="F267" s="10"/>
      <c r="G267" s="10"/>
      <c r="H267" s="10"/>
      <c r="I267" s="10"/>
      <c r="J267" s="10"/>
      <c r="K267" s="14"/>
      <c r="L267" s="14"/>
      <c r="M267" s="14"/>
      <c r="N267" s="14"/>
      <c r="O267" s="14"/>
      <c r="P267" s="11"/>
      <c r="Q267" s="11"/>
      <c r="R267" s="12"/>
      <c r="S267" s="67"/>
      <c r="T267" s="11"/>
      <c r="U267" s="11"/>
    </row>
    <row r="268" spans="1:21" ht="23.25">
      <c r="A268" s="8"/>
      <c r="B268" s="5" t="s">
        <v>152</v>
      </c>
      <c r="C268" s="6" t="s">
        <v>119</v>
      </c>
      <c r="D268" s="6">
        <v>17</v>
      </c>
      <c r="E268" s="6">
        <v>16</v>
      </c>
      <c r="F268" s="6">
        <v>33</v>
      </c>
      <c r="G268" s="29">
        <v>27</v>
      </c>
      <c r="H268" s="21">
        <v>19</v>
      </c>
      <c r="I268" s="21">
        <v>26</v>
      </c>
      <c r="J268" s="21">
        <v>16</v>
      </c>
      <c r="K268" s="21"/>
      <c r="L268" s="21"/>
      <c r="M268" s="21"/>
      <c r="N268" s="21"/>
      <c r="O268" s="21"/>
      <c r="P268" s="21">
        <v>21</v>
      </c>
      <c r="Q268" s="21">
        <v>29</v>
      </c>
      <c r="R268" s="21">
        <v>15</v>
      </c>
      <c r="S268" s="21">
        <v>19</v>
      </c>
      <c r="T268" s="21">
        <v>10</v>
      </c>
      <c r="U268" s="29">
        <f>SUM(D268:T268)</f>
        <v>248</v>
      </c>
    </row>
    <row r="269" spans="1:21" ht="23.25">
      <c r="A269" s="8"/>
      <c r="B269" s="5" t="s">
        <v>7</v>
      </c>
      <c r="C269" s="6" t="s">
        <v>24</v>
      </c>
      <c r="D269" s="89">
        <v>31000</v>
      </c>
      <c r="E269" s="89">
        <v>28750</v>
      </c>
      <c r="F269" s="29">
        <v>46750</v>
      </c>
      <c r="G269" s="29">
        <v>34500</v>
      </c>
      <c r="H269" s="29">
        <v>35750</v>
      </c>
      <c r="I269" s="29">
        <v>42000</v>
      </c>
      <c r="J269" s="29">
        <v>29700</v>
      </c>
      <c r="K269" s="29"/>
      <c r="L269" s="29"/>
      <c r="M269" s="29"/>
      <c r="N269" s="29"/>
      <c r="O269" s="29"/>
      <c r="P269" s="29">
        <v>55800</v>
      </c>
      <c r="Q269" s="29">
        <v>65400</v>
      </c>
      <c r="R269" s="29">
        <v>48900</v>
      </c>
      <c r="S269" s="29">
        <v>63000</v>
      </c>
      <c r="T269" s="29">
        <v>21900</v>
      </c>
      <c r="U269" s="29">
        <f>SUM(D269:T269)</f>
        <v>503450</v>
      </c>
    </row>
    <row r="270" spans="1:21" ht="23.25">
      <c r="A270" s="14"/>
      <c r="B270" s="11"/>
      <c r="C270" s="12"/>
      <c r="D270" s="100"/>
      <c r="E270" s="100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82"/>
      <c r="T270" s="32"/>
      <c r="U270" s="32"/>
    </row>
    <row r="271" spans="1:21" ht="23.25">
      <c r="A271" s="14"/>
      <c r="B271" s="11"/>
      <c r="C271" s="12"/>
      <c r="D271" s="100"/>
      <c r="E271" s="100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82"/>
      <c r="T271" s="32"/>
      <c r="U271" s="32"/>
    </row>
    <row r="272" spans="1:21" ht="23.25">
      <c r="A272" s="10" t="s">
        <v>256</v>
      </c>
      <c r="B272" s="11" t="s">
        <v>192</v>
      </c>
      <c r="C272" s="12"/>
      <c r="D272" s="13"/>
      <c r="E272" s="10"/>
      <c r="F272" s="10"/>
      <c r="G272" s="10"/>
      <c r="H272" s="10"/>
      <c r="I272" s="10"/>
      <c r="J272" s="10"/>
      <c r="K272" s="14"/>
      <c r="L272" s="14"/>
      <c r="M272" s="14"/>
      <c r="N272" s="14"/>
      <c r="O272" s="14"/>
      <c r="P272" s="11"/>
      <c r="Q272" s="11"/>
      <c r="R272" s="12"/>
      <c r="S272" s="67"/>
      <c r="T272" s="11"/>
      <c r="U272" s="11"/>
    </row>
    <row r="273" spans="1:21" ht="23.25">
      <c r="A273" s="8"/>
      <c r="B273" s="5" t="s">
        <v>193</v>
      </c>
      <c r="C273" s="6" t="s">
        <v>119</v>
      </c>
      <c r="D273" s="6">
        <v>35</v>
      </c>
      <c r="E273" s="6">
        <v>20</v>
      </c>
      <c r="F273" s="6">
        <v>17</v>
      </c>
      <c r="G273" s="29">
        <v>43</v>
      </c>
      <c r="H273" s="21">
        <v>606</v>
      </c>
      <c r="I273" s="21">
        <v>21</v>
      </c>
      <c r="J273" s="21">
        <v>14</v>
      </c>
      <c r="K273" s="21"/>
      <c r="L273" s="21"/>
      <c r="M273" s="21"/>
      <c r="N273" s="21"/>
      <c r="O273" s="21"/>
      <c r="P273" s="21">
        <v>15</v>
      </c>
      <c r="Q273" s="21">
        <v>23</v>
      </c>
      <c r="R273" s="21">
        <v>12</v>
      </c>
      <c r="S273" s="21">
        <v>14</v>
      </c>
      <c r="T273" s="21">
        <v>11</v>
      </c>
      <c r="U273" s="29">
        <f>SUM(D273:T273)</f>
        <v>831</v>
      </c>
    </row>
    <row r="274" spans="1:21" ht="23.25">
      <c r="A274" s="8"/>
      <c r="B274" s="5" t="s">
        <v>7</v>
      </c>
      <c r="C274" s="6" t="s">
        <v>24</v>
      </c>
      <c r="D274" s="89">
        <v>29750</v>
      </c>
      <c r="E274" s="89">
        <v>40500</v>
      </c>
      <c r="F274" s="89">
        <v>28250</v>
      </c>
      <c r="G274" s="29">
        <v>39500</v>
      </c>
      <c r="H274" s="29">
        <v>37500</v>
      </c>
      <c r="I274" s="29">
        <v>40250</v>
      </c>
      <c r="J274" s="29">
        <v>31500</v>
      </c>
      <c r="K274" s="29"/>
      <c r="L274" s="29"/>
      <c r="M274" s="29"/>
      <c r="N274" s="29"/>
      <c r="O274" s="29"/>
      <c r="P274" s="29">
        <v>36000</v>
      </c>
      <c r="Q274" s="29">
        <v>60000</v>
      </c>
      <c r="R274" s="29">
        <v>36300</v>
      </c>
      <c r="S274" s="29">
        <v>48000</v>
      </c>
      <c r="T274" s="29">
        <v>40900</v>
      </c>
      <c r="U274" s="29">
        <f>SUM(D274:T274)</f>
        <v>468450</v>
      </c>
    </row>
    <row r="275" spans="1:21" ht="23.25">
      <c r="A275" s="10" t="s">
        <v>262</v>
      </c>
      <c r="B275" s="11" t="s">
        <v>196</v>
      </c>
      <c r="C275" s="12"/>
      <c r="D275" s="13"/>
      <c r="E275" s="10"/>
      <c r="F275" s="10"/>
      <c r="G275" s="10"/>
      <c r="H275" s="10"/>
      <c r="I275" s="10"/>
      <c r="J275" s="10"/>
      <c r="K275" s="14"/>
      <c r="L275" s="14"/>
      <c r="M275" s="14"/>
      <c r="N275" s="14"/>
      <c r="O275" s="14"/>
      <c r="P275" s="11"/>
      <c r="Q275" s="11"/>
      <c r="R275" s="12"/>
      <c r="S275" s="67"/>
      <c r="T275" s="11"/>
      <c r="U275" s="11"/>
    </row>
    <row r="276" spans="1:21" ht="23.25">
      <c r="A276" s="8"/>
      <c r="B276" s="5" t="s">
        <v>152</v>
      </c>
      <c r="C276" s="6" t="s">
        <v>119</v>
      </c>
      <c r="D276" s="6">
        <v>25</v>
      </c>
      <c r="E276" s="6">
        <v>21</v>
      </c>
      <c r="F276" s="6">
        <v>12</v>
      </c>
      <c r="G276" s="29">
        <v>20</v>
      </c>
      <c r="H276" s="21">
        <v>4</v>
      </c>
      <c r="I276" s="21">
        <v>10</v>
      </c>
      <c r="J276" s="21">
        <v>6</v>
      </c>
      <c r="K276" s="21"/>
      <c r="L276" s="21"/>
      <c r="M276" s="21"/>
      <c r="N276" s="21"/>
      <c r="O276" s="21"/>
      <c r="P276" s="21">
        <v>24</v>
      </c>
      <c r="Q276" s="21">
        <v>14</v>
      </c>
      <c r="R276" s="29" t="s">
        <v>203</v>
      </c>
      <c r="S276" s="29" t="s">
        <v>203</v>
      </c>
      <c r="T276" s="29" t="s">
        <v>203</v>
      </c>
      <c r="U276" s="29">
        <f>SUM(D276:T276)</f>
        <v>136</v>
      </c>
    </row>
    <row r="277" spans="1:21" ht="23.25">
      <c r="A277" s="8"/>
      <c r="B277" s="5" t="s">
        <v>7</v>
      </c>
      <c r="C277" s="6" t="s">
        <v>24</v>
      </c>
      <c r="D277" s="89">
        <v>42000</v>
      </c>
      <c r="E277" s="89">
        <v>27000</v>
      </c>
      <c r="F277" s="29">
        <v>15500</v>
      </c>
      <c r="G277" s="29">
        <v>21500</v>
      </c>
      <c r="H277" s="29">
        <v>23750</v>
      </c>
      <c r="I277" s="29">
        <v>26500</v>
      </c>
      <c r="J277" s="29">
        <v>21000</v>
      </c>
      <c r="K277" s="29"/>
      <c r="L277" s="29"/>
      <c r="M277" s="29"/>
      <c r="N277" s="29"/>
      <c r="O277" s="29"/>
      <c r="P277" s="29">
        <v>40800</v>
      </c>
      <c r="Q277" s="29">
        <v>36000</v>
      </c>
      <c r="R277" s="29" t="s">
        <v>203</v>
      </c>
      <c r="S277" s="29" t="s">
        <v>203</v>
      </c>
      <c r="T277" s="29" t="s">
        <v>203</v>
      </c>
      <c r="U277" s="29">
        <f>SUM(D277:T277)</f>
        <v>254050</v>
      </c>
    </row>
    <row r="278" spans="1:21" ht="23.25">
      <c r="A278" s="10" t="s">
        <v>263</v>
      </c>
      <c r="B278" s="11" t="s">
        <v>197</v>
      </c>
      <c r="C278" s="12"/>
      <c r="D278" s="13"/>
      <c r="E278" s="10"/>
      <c r="F278" s="10"/>
      <c r="G278" s="10"/>
      <c r="H278" s="10"/>
      <c r="I278" s="10"/>
      <c r="J278" s="10"/>
      <c r="K278" s="14"/>
      <c r="L278" s="14"/>
      <c r="M278" s="14"/>
      <c r="N278" s="14"/>
      <c r="O278" s="14"/>
      <c r="P278" s="11"/>
      <c r="Q278" s="11"/>
      <c r="R278" s="12"/>
      <c r="S278" s="67"/>
      <c r="T278" s="11"/>
      <c r="U278" s="11"/>
    </row>
    <row r="279" spans="1:21" ht="23.25">
      <c r="A279" s="10"/>
      <c r="B279" s="11" t="s">
        <v>198</v>
      </c>
      <c r="C279" s="12"/>
      <c r="D279" s="13"/>
      <c r="E279" s="10"/>
      <c r="F279" s="10"/>
      <c r="G279" s="10"/>
      <c r="H279" s="10"/>
      <c r="I279" s="10"/>
      <c r="J279" s="10"/>
      <c r="K279" s="14"/>
      <c r="L279" s="14"/>
      <c r="M279" s="14"/>
      <c r="N279" s="14"/>
      <c r="O279" s="14"/>
      <c r="P279" s="11"/>
      <c r="Q279" s="11"/>
      <c r="R279" s="12"/>
      <c r="S279" s="67"/>
      <c r="T279" s="11"/>
      <c r="U279" s="11"/>
    </row>
    <row r="280" spans="1:21" ht="23.25">
      <c r="A280" s="8"/>
      <c r="B280" s="5" t="s">
        <v>199</v>
      </c>
      <c r="C280" s="6" t="s">
        <v>119</v>
      </c>
      <c r="D280" s="6">
        <v>31</v>
      </c>
      <c r="E280" s="6">
        <v>47</v>
      </c>
      <c r="F280" s="6">
        <v>28</v>
      </c>
      <c r="G280" s="29">
        <v>35</v>
      </c>
      <c r="H280" s="21">
        <v>32</v>
      </c>
      <c r="I280" s="21">
        <v>26</v>
      </c>
      <c r="J280" s="21">
        <v>31</v>
      </c>
      <c r="K280" s="21"/>
      <c r="L280" s="21"/>
      <c r="M280" s="21"/>
      <c r="N280" s="21"/>
      <c r="O280" s="21"/>
      <c r="P280" s="21">
        <v>17</v>
      </c>
      <c r="Q280" s="29" t="s">
        <v>203</v>
      </c>
      <c r="R280" s="29" t="s">
        <v>203</v>
      </c>
      <c r="S280" s="29" t="s">
        <v>203</v>
      </c>
      <c r="T280" s="29" t="s">
        <v>203</v>
      </c>
      <c r="U280" s="29">
        <f>SUM(D280:T280)</f>
        <v>247</v>
      </c>
    </row>
    <row r="281" spans="1:21" ht="23.25">
      <c r="A281" s="8"/>
      <c r="B281" s="5" t="s">
        <v>7</v>
      </c>
      <c r="C281" s="6" t="s">
        <v>24</v>
      </c>
      <c r="D281" s="89">
        <v>39500</v>
      </c>
      <c r="E281" s="89">
        <v>48750</v>
      </c>
      <c r="F281" s="89">
        <v>41250</v>
      </c>
      <c r="G281" s="29">
        <v>54750</v>
      </c>
      <c r="H281" s="29">
        <v>34000</v>
      </c>
      <c r="I281" s="29">
        <v>34750</v>
      </c>
      <c r="J281" s="29">
        <v>57600</v>
      </c>
      <c r="K281" s="29"/>
      <c r="L281" s="29"/>
      <c r="M281" s="29"/>
      <c r="N281" s="29"/>
      <c r="O281" s="29"/>
      <c r="P281" s="29">
        <v>31800</v>
      </c>
      <c r="Q281" s="29" t="s">
        <v>203</v>
      </c>
      <c r="R281" s="29" t="s">
        <v>203</v>
      </c>
      <c r="S281" s="29" t="s">
        <v>203</v>
      </c>
      <c r="T281" s="29" t="s">
        <v>203</v>
      </c>
      <c r="U281" s="29">
        <f>SUM(D281:T281)</f>
        <v>342400</v>
      </c>
    </row>
    <row r="282" spans="1:21" ht="23.25">
      <c r="A282" s="14"/>
      <c r="B282" s="11" t="s">
        <v>285</v>
      </c>
      <c r="C282" s="12"/>
      <c r="D282" s="100"/>
      <c r="E282" s="100"/>
      <c r="F282" s="100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82"/>
      <c r="T282" s="32"/>
      <c r="U282" s="32"/>
    </row>
    <row r="283" spans="1:21" ht="23.25">
      <c r="A283" s="14"/>
      <c r="B283" s="5" t="s">
        <v>199</v>
      </c>
      <c r="C283" s="6" t="s">
        <v>119</v>
      </c>
      <c r="D283" s="29" t="s">
        <v>203</v>
      </c>
      <c r="E283" s="29" t="s">
        <v>203</v>
      </c>
      <c r="F283" s="29" t="s">
        <v>203</v>
      </c>
      <c r="G283" s="29" t="s">
        <v>203</v>
      </c>
      <c r="H283" s="29" t="s">
        <v>203</v>
      </c>
      <c r="I283" s="29" t="s">
        <v>203</v>
      </c>
      <c r="J283" s="29" t="s">
        <v>203</v>
      </c>
      <c r="K283" s="32"/>
      <c r="L283" s="32"/>
      <c r="M283" s="32"/>
      <c r="N283" s="32"/>
      <c r="O283" s="32"/>
      <c r="P283" s="32">
        <v>18</v>
      </c>
      <c r="Q283" s="21">
        <v>29</v>
      </c>
      <c r="R283" s="32">
        <v>31</v>
      </c>
      <c r="S283" s="32">
        <v>27</v>
      </c>
      <c r="T283" s="32">
        <v>24</v>
      </c>
      <c r="U283" s="32">
        <f>SUM(P283:T283)</f>
        <v>129</v>
      </c>
    </row>
    <row r="284" spans="1:21" ht="23.25">
      <c r="A284" s="14"/>
      <c r="B284" s="5" t="s">
        <v>7</v>
      </c>
      <c r="C284" s="6" t="s">
        <v>24</v>
      </c>
      <c r="D284" s="29" t="s">
        <v>203</v>
      </c>
      <c r="E284" s="29" t="s">
        <v>203</v>
      </c>
      <c r="F284" s="29" t="s">
        <v>203</v>
      </c>
      <c r="G284" s="29" t="s">
        <v>203</v>
      </c>
      <c r="H284" s="29" t="s">
        <v>203</v>
      </c>
      <c r="I284" s="29" t="s">
        <v>203</v>
      </c>
      <c r="J284" s="29" t="s">
        <v>203</v>
      </c>
      <c r="K284" s="32"/>
      <c r="L284" s="32"/>
      <c r="M284" s="32"/>
      <c r="N284" s="32"/>
      <c r="O284" s="32"/>
      <c r="P284" s="32">
        <v>57900</v>
      </c>
      <c r="Q284" s="29">
        <v>90900</v>
      </c>
      <c r="R284" s="32">
        <v>91200</v>
      </c>
      <c r="S284" s="32">
        <v>69000</v>
      </c>
      <c r="T284" s="32">
        <v>58200</v>
      </c>
      <c r="U284" s="32">
        <f>SUM(P284:T284)</f>
        <v>367200</v>
      </c>
    </row>
    <row r="285" spans="1:21" ht="23.25">
      <c r="A285" s="14"/>
      <c r="B285" s="80" t="s">
        <v>218</v>
      </c>
      <c r="C285" s="12"/>
      <c r="D285" s="100"/>
      <c r="E285" s="100"/>
      <c r="F285" s="100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82"/>
      <c r="T285" s="32"/>
      <c r="U285" s="32"/>
    </row>
    <row r="286" spans="1:21" ht="23.25">
      <c r="A286" s="10" t="s">
        <v>286</v>
      </c>
      <c r="B286" s="11" t="s">
        <v>215</v>
      </c>
      <c r="C286" s="12"/>
      <c r="D286" s="13"/>
      <c r="E286" s="10"/>
      <c r="F286" s="10"/>
      <c r="G286" s="10"/>
      <c r="H286" s="10"/>
      <c r="I286" s="10"/>
      <c r="J286" s="10"/>
      <c r="K286" s="14"/>
      <c r="L286" s="14"/>
      <c r="M286" s="14"/>
      <c r="N286" s="14"/>
      <c r="O286" s="14"/>
      <c r="P286" s="11"/>
      <c r="Q286" s="11"/>
      <c r="R286" s="12"/>
      <c r="S286" s="67"/>
      <c r="T286" s="11"/>
      <c r="U286" s="11"/>
    </row>
    <row r="287" spans="1:21" ht="23.25">
      <c r="A287" s="10"/>
      <c r="B287" s="11" t="s">
        <v>302</v>
      </c>
      <c r="C287" s="6" t="s">
        <v>119</v>
      </c>
      <c r="D287" s="29" t="s">
        <v>203</v>
      </c>
      <c r="E287" s="29" t="s">
        <v>203</v>
      </c>
      <c r="F287" s="29" t="s">
        <v>203</v>
      </c>
      <c r="G287" s="29" t="s">
        <v>203</v>
      </c>
      <c r="H287" s="29" t="s">
        <v>203</v>
      </c>
      <c r="I287" s="29" t="s">
        <v>203</v>
      </c>
      <c r="J287" s="29" t="s">
        <v>203</v>
      </c>
      <c r="K287" s="29" t="s">
        <v>203</v>
      </c>
      <c r="L287" s="29" t="s">
        <v>203</v>
      </c>
      <c r="M287" s="29" t="s">
        <v>203</v>
      </c>
      <c r="N287" s="29" t="s">
        <v>203</v>
      </c>
      <c r="O287" s="29" t="s">
        <v>203</v>
      </c>
      <c r="P287" s="29" t="s">
        <v>203</v>
      </c>
      <c r="Q287" s="29" t="s">
        <v>203</v>
      </c>
      <c r="R287" s="12">
        <v>5</v>
      </c>
      <c r="S287" s="29" t="s">
        <v>203</v>
      </c>
      <c r="T287" s="29" t="s">
        <v>203</v>
      </c>
      <c r="U287" s="12">
        <f>SUM(R287:T287)</f>
        <v>5</v>
      </c>
    </row>
    <row r="288" spans="1:21" ht="23.25">
      <c r="A288" s="10"/>
      <c r="B288" s="11" t="s">
        <v>303</v>
      </c>
      <c r="C288" s="6"/>
      <c r="D288" s="13"/>
      <c r="E288" s="10"/>
      <c r="F288" s="10"/>
      <c r="G288" s="10"/>
      <c r="H288" s="10"/>
      <c r="I288" s="10"/>
      <c r="J288" s="10"/>
      <c r="K288" s="14"/>
      <c r="L288" s="14"/>
      <c r="M288" s="14"/>
      <c r="N288" s="14"/>
      <c r="O288" s="14"/>
      <c r="P288" s="11"/>
      <c r="Q288" s="11"/>
      <c r="R288" s="12"/>
      <c r="S288" s="29"/>
      <c r="T288" s="11"/>
      <c r="U288" s="11"/>
    </row>
    <row r="289" spans="1:21" ht="23.25">
      <c r="A289" s="10"/>
      <c r="B289" s="5" t="s">
        <v>216</v>
      </c>
      <c r="C289" s="6" t="s">
        <v>119</v>
      </c>
      <c r="D289" s="6">
        <v>1</v>
      </c>
      <c r="E289" s="29" t="s">
        <v>203</v>
      </c>
      <c r="F289" s="29" t="s">
        <v>203</v>
      </c>
      <c r="G289" s="29" t="s">
        <v>203</v>
      </c>
      <c r="H289" s="29" t="s">
        <v>203</v>
      </c>
      <c r="I289" s="29" t="s">
        <v>203</v>
      </c>
      <c r="J289" s="29" t="s">
        <v>203</v>
      </c>
      <c r="K289" s="14"/>
      <c r="L289" s="14"/>
      <c r="M289" s="14"/>
      <c r="N289" s="14"/>
      <c r="O289" s="14"/>
      <c r="P289" s="29" t="s">
        <v>203</v>
      </c>
      <c r="Q289" s="12">
        <v>3</v>
      </c>
      <c r="R289" s="29" t="s">
        <v>203</v>
      </c>
      <c r="S289" s="29" t="s">
        <v>203</v>
      </c>
      <c r="T289" s="12">
        <v>4</v>
      </c>
      <c r="U289" s="12">
        <f>SUM(D289:T289)</f>
        <v>8</v>
      </c>
    </row>
    <row r="290" spans="1:21" ht="23.25">
      <c r="A290" s="10"/>
      <c r="B290" s="5" t="s">
        <v>217</v>
      </c>
      <c r="C290" s="12"/>
      <c r="D290" s="13"/>
      <c r="E290" s="10"/>
      <c r="F290" s="10"/>
      <c r="G290" s="10"/>
      <c r="H290" s="29"/>
      <c r="I290" s="10"/>
      <c r="J290" s="10"/>
      <c r="K290" s="14"/>
      <c r="L290" s="14"/>
      <c r="M290" s="14"/>
      <c r="N290" s="14"/>
      <c r="O290" s="14"/>
      <c r="P290" s="11"/>
      <c r="Q290" s="11"/>
      <c r="R290" s="12"/>
      <c r="S290" s="29"/>
      <c r="T290" s="11"/>
      <c r="U290" s="11"/>
    </row>
    <row r="291" spans="1:21" ht="23.25">
      <c r="A291" s="10"/>
      <c r="B291" s="5" t="s">
        <v>241</v>
      </c>
      <c r="C291" s="6" t="s">
        <v>119</v>
      </c>
      <c r="D291" s="29" t="s">
        <v>203</v>
      </c>
      <c r="E291" s="29" t="s">
        <v>203</v>
      </c>
      <c r="F291" s="6">
        <v>1</v>
      </c>
      <c r="G291" s="29" t="s">
        <v>203</v>
      </c>
      <c r="H291" s="29" t="s">
        <v>203</v>
      </c>
      <c r="I291" s="29" t="s">
        <v>203</v>
      </c>
      <c r="J291" s="29" t="s">
        <v>203</v>
      </c>
      <c r="K291" s="21"/>
      <c r="L291" s="14"/>
      <c r="M291" s="14"/>
      <c r="N291" s="14"/>
      <c r="O291" s="14"/>
      <c r="P291" s="29" t="s">
        <v>203</v>
      </c>
      <c r="Q291" s="29" t="s">
        <v>203</v>
      </c>
      <c r="R291" s="29" t="s">
        <v>203</v>
      </c>
      <c r="S291" s="29" t="s">
        <v>203</v>
      </c>
      <c r="T291" s="29" t="s">
        <v>203</v>
      </c>
      <c r="U291" s="29">
        <f>SUM(D291:T291)</f>
        <v>1</v>
      </c>
    </row>
    <row r="292" spans="1:21" ht="23.25">
      <c r="A292" s="8"/>
      <c r="B292" s="5" t="s">
        <v>239</v>
      </c>
      <c r="C292" s="6" t="s">
        <v>119</v>
      </c>
      <c r="D292" s="6">
        <v>1</v>
      </c>
      <c r="E292" s="6">
        <v>3</v>
      </c>
      <c r="F292" s="6">
        <v>1</v>
      </c>
      <c r="G292" s="29" t="s">
        <v>203</v>
      </c>
      <c r="H292" s="29" t="s">
        <v>203</v>
      </c>
      <c r="I292" s="29" t="s">
        <v>203</v>
      </c>
      <c r="J292" s="29" t="s">
        <v>203</v>
      </c>
      <c r="K292" s="21"/>
      <c r="L292" s="21"/>
      <c r="M292" s="21"/>
      <c r="N292" s="21"/>
      <c r="O292" s="21"/>
      <c r="P292" s="29" t="s">
        <v>203</v>
      </c>
      <c r="Q292" s="29" t="s">
        <v>203</v>
      </c>
      <c r="R292" s="29" t="s">
        <v>203</v>
      </c>
      <c r="S292" s="21">
        <v>4</v>
      </c>
      <c r="T292" s="29" t="s">
        <v>203</v>
      </c>
      <c r="U292" s="29">
        <f>SUM(D292:T292)</f>
        <v>9</v>
      </c>
    </row>
    <row r="293" spans="1:21" ht="23.25">
      <c r="A293" s="8"/>
      <c r="B293" s="5" t="s">
        <v>240</v>
      </c>
      <c r="C293" s="6"/>
      <c r="D293" s="6"/>
      <c r="E293" s="48"/>
      <c r="F293" s="6"/>
      <c r="G293" s="29"/>
      <c r="H293" s="29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9"/>
    </row>
    <row r="294" spans="1:21" ht="23.25">
      <c r="A294" s="8"/>
      <c r="B294" s="5" t="s">
        <v>7</v>
      </c>
      <c r="C294" s="6" t="s">
        <v>24</v>
      </c>
      <c r="D294" s="89">
        <v>24750</v>
      </c>
      <c r="E294" s="89">
        <v>36750</v>
      </c>
      <c r="F294" s="89">
        <v>13250</v>
      </c>
      <c r="G294" s="29" t="s">
        <v>203</v>
      </c>
      <c r="H294" s="29" t="s">
        <v>203</v>
      </c>
      <c r="I294" s="29" t="s">
        <v>203</v>
      </c>
      <c r="J294" s="29" t="s">
        <v>203</v>
      </c>
      <c r="K294" s="29"/>
      <c r="L294" s="29"/>
      <c r="M294" s="29"/>
      <c r="N294" s="29"/>
      <c r="O294" s="29"/>
      <c r="P294" s="29" t="s">
        <v>203</v>
      </c>
      <c r="Q294" s="29">
        <v>29700</v>
      </c>
      <c r="R294" s="29">
        <v>27600</v>
      </c>
      <c r="S294" s="29">
        <v>15300</v>
      </c>
      <c r="T294" s="29">
        <v>12300</v>
      </c>
      <c r="U294" s="29">
        <f>SUM(D294:T294)</f>
        <v>159650</v>
      </c>
    </row>
    <row r="295" spans="1:21" ht="23.25">
      <c r="A295" s="10" t="s">
        <v>287</v>
      </c>
      <c r="B295" s="11" t="s">
        <v>288</v>
      </c>
      <c r="C295" s="12"/>
      <c r="D295" s="13"/>
      <c r="E295" s="10"/>
      <c r="F295" s="10"/>
      <c r="G295" s="10"/>
      <c r="H295" s="10"/>
      <c r="I295" s="10"/>
      <c r="J295" s="10"/>
      <c r="K295" s="14"/>
      <c r="L295" s="14"/>
      <c r="M295" s="14"/>
      <c r="N295" s="14"/>
      <c r="O295" s="14"/>
      <c r="P295" s="11"/>
      <c r="Q295" s="11"/>
      <c r="R295" s="12"/>
      <c r="S295" s="67"/>
      <c r="T295" s="11"/>
      <c r="U295" s="11"/>
    </row>
    <row r="296" spans="1:21" ht="23.25">
      <c r="A296" s="10"/>
      <c r="B296" s="11" t="s">
        <v>289</v>
      </c>
      <c r="C296" s="12"/>
      <c r="D296" s="13"/>
      <c r="E296" s="10"/>
      <c r="F296" s="10"/>
      <c r="G296" s="10"/>
      <c r="H296" s="10"/>
      <c r="I296" s="10"/>
      <c r="J296" s="10"/>
      <c r="K296" s="14"/>
      <c r="L296" s="14"/>
      <c r="M296" s="14"/>
      <c r="N296" s="14"/>
      <c r="O296" s="14"/>
      <c r="P296" s="11"/>
      <c r="Q296" s="11"/>
      <c r="R296" s="12"/>
      <c r="S296" s="67"/>
      <c r="T296" s="11"/>
      <c r="U296" s="11"/>
    </row>
    <row r="297" spans="1:21" ht="23.25">
      <c r="A297" s="84"/>
      <c r="B297" s="85" t="s">
        <v>220</v>
      </c>
      <c r="C297" s="108" t="s">
        <v>119</v>
      </c>
      <c r="D297" s="108">
        <v>76</v>
      </c>
      <c r="E297" s="108">
        <v>48</v>
      </c>
      <c r="F297" s="108">
        <v>26</v>
      </c>
      <c r="G297" s="107">
        <v>36</v>
      </c>
      <c r="H297" s="28">
        <v>67</v>
      </c>
      <c r="I297" s="28">
        <v>36</v>
      </c>
      <c r="J297" s="28">
        <v>15</v>
      </c>
      <c r="K297" s="28"/>
      <c r="L297" s="28"/>
      <c r="M297" s="28"/>
      <c r="N297" s="28"/>
      <c r="O297" s="28"/>
      <c r="P297" s="28">
        <v>5</v>
      </c>
      <c r="Q297" s="29" t="s">
        <v>203</v>
      </c>
      <c r="R297" s="29" t="s">
        <v>203</v>
      </c>
      <c r="S297" s="29" t="s">
        <v>203</v>
      </c>
      <c r="T297" s="29" t="s">
        <v>203</v>
      </c>
      <c r="U297" s="107">
        <f>SUM(D297:T297)</f>
        <v>309</v>
      </c>
    </row>
    <row r="298" spans="1:21" ht="23.25">
      <c r="A298" s="8"/>
      <c r="B298" s="5" t="s">
        <v>7</v>
      </c>
      <c r="C298" s="6" t="s">
        <v>24</v>
      </c>
      <c r="D298" s="89">
        <v>62000</v>
      </c>
      <c r="E298" s="89">
        <v>53750</v>
      </c>
      <c r="F298" s="89">
        <v>58500</v>
      </c>
      <c r="G298" s="29">
        <v>69500</v>
      </c>
      <c r="H298" s="29">
        <v>61750</v>
      </c>
      <c r="I298" s="29">
        <v>68750</v>
      </c>
      <c r="J298" s="29">
        <v>28400</v>
      </c>
      <c r="K298" s="29"/>
      <c r="L298" s="29"/>
      <c r="M298" s="29"/>
      <c r="N298" s="29"/>
      <c r="O298" s="29"/>
      <c r="P298" s="29">
        <v>10200</v>
      </c>
      <c r="Q298" s="29" t="s">
        <v>203</v>
      </c>
      <c r="R298" s="29" t="s">
        <v>203</v>
      </c>
      <c r="S298" s="29" t="s">
        <v>203</v>
      </c>
      <c r="T298" s="29" t="s">
        <v>203</v>
      </c>
      <c r="U298" s="29">
        <f>SUM(D298:T298)</f>
        <v>412850</v>
      </c>
    </row>
    <row r="299" spans="1:21" ht="23.25">
      <c r="A299" s="10" t="s">
        <v>290</v>
      </c>
      <c r="B299" s="11" t="s">
        <v>291</v>
      </c>
      <c r="C299" s="12"/>
      <c r="D299" s="13"/>
      <c r="E299" s="10"/>
      <c r="F299" s="10"/>
      <c r="G299" s="10"/>
      <c r="H299" s="10"/>
      <c r="I299" s="10"/>
      <c r="J299" s="10"/>
      <c r="K299" s="14"/>
      <c r="L299" s="14"/>
      <c r="M299" s="14"/>
      <c r="N299" s="14"/>
      <c r="O299" s="14"/>
      <c r="P299" s="11"/>
      <c r="Q299" s="11"/>
      <c r="R299" s="12"/>
      <c r="S299" s="67"/>
      <c r="T299" s="11"/>
      <c r="U299" s="11"/>
    </row>
    <row r="300" spans="1:21" ht="23.25">
      <c r="A300" s="10"/>
      <c r="B300" s="11" t="s">
        <v>292</v>
      </c>
      <c r="C300" s="12"/>
      <c r="D300" s="13"/>
      <c r="E300" s="10"/>
      <c r="F300" s="10"/>
      <c r="G300" s="10"/>
      <c r="H300" s="10"/>
      <c r="I300" s="10"/>
      <c r="J300" s="10"/>
      <c r="K300" s="14"/>
      <c r="L300" s="14"/>
      <c r="M300" s="14"/>
      <c r="N300" s="14"/>
      <c r="O300" s="14"/>
      <c r="P300" s="11"/>
      <c r="Q300" s="11"/>
      <c r="R300" s="12"/>
      <c r="S300" s="67"/>
      <c r="T300" s="11"/>
      <c r="U300" s="11"/>
    </row>
    <row r="301" spans="1:21" ht="23.25">
      <c r="A301" s="84"/>
      <c r="B301" s="85" t="s">
        <v>220</v>
      </c>
      <c r="C301" s="108" t="s">
        <v>119</v>
      </c>
      <c r="D301" s="29" t="s">
        <v>203</v>
      </c>
      <c r="E301" s="29" t="s">
        <v>203</v>
      </c>
      <c r="F301" s="29" t="s">
        <v>203</v>
      </c>
      <c r="G301" s="29" t="s">
        <v>203</v>
      </c>
      <c r="H301" s="29" t="s">
        <v>203</v>
      </c>
      <c r="I301" s="29" t="s">
        <v>203</v>
      </c>
      <c r="J301" s="29" t="s">
        <v>203</v>
      </c>
      <c r="K301" s="28"/>
      <c r="L301" s="28"/>
      <c r="M301" s="28"/>
      <c r="N301" s="28"/>
      <c r="O301" s="28"/>
      <c r="P301" s="28">
        <v>69</v>
      </c>
      <c r="Q301" s="28">
        <v>243</v>
      </c>
      <c r="R301" s="28">
        <v>59</v>
      </c>
      <c r="S301" s="28">
        <v>74</v>
      </c>
      <c r="T301" s="28">
        <v>149</v>
      </c>
      <c r="U301" s="107">
        <f>SUM(D301:T301)</f>
        <v>594</v>
      </c>
    </row>
    <row r="302" spans="1:21" ht="23.25">
      <c r="A302" s="8"/>
      <c r="B302" s="5" t="s">
        <v>7</v>
      </c>
      <c r="C302" s="6" t="s">
        <v>24</v>
      </c>
      <c r="D302" s="29" t="s">
        <v>203</v>
      </c>
      <c r="E302" s="29" t="s">
        <v>203</v>
      </c>
      <c r="F302" s="29" t="s">
        <v>203</v>
      </c>
      <c r="G302" s="29" t="s">
        <v>203</v>
      </c>
      <c r="H302" s="29" t="s">
        <v>203</v>
      </c>
      <c r="I302" s="29" t="s">
        <v>203</v>
      </c>
      <c r="J302" s="29" t="s">
        <v>203</v>
      </c>
      <c r="K302" s="29"/>
      <c r="L302" s="29"/>
      <c r="M302" s="29"/>
      <c r="N302" s="29"/>
      <c r="O302" s="29"/>
      <c r="P302" s="29">
        <v>70800</v>
      </c>
      <c r="Q302" s="29">
        <v>95100</v>
      </c>
      <c r="R302" s="29">
        <v>78600</v>
      </c>
      <c r="S302" s="29">
        <v>86400</v>
      </c>
      <c r="T302" s="29">
        <v>66900</v>
      </c>
      <c r="U302" s="29">
        <f>SUM(D302:T302)</f>
        <v>397800</v>
      </c>
    </row>
    <row r="303" ht="21.75">
      <c r="R303" s="134"/>
    </row>
    <row r="304" ht="21.75">
      <c r="R304" s="134"/>
    </row>
    <row r="305" ht="21.75">
      <c r="R305" s="134"/>
    </row>
    <row r="306" ht="21.75">
      <c r="R306" s="134"/>
    </row>
    <row r="307" ht="21.75">
      <c r="R307" s="134"/>
    </row>
    <row r="308" ht="21.75">
      <c r="R308" s="134"/>
    </row>
  </sheetData>
  <mergeCells count="3">
    <mergeCell ref="A2:S2"/>
    <mergeCell ref="D3:U3"/>
    <mergeCell ref="A1:U1"/>
  </mergeCells>
  <printOptions horizontalCentered="1"/>
  <pageMargins left="0.5905511811023623" right="0.5905511811023623" top="0.5905511811023623" bottom="0.3937007874015748" header="0.35433070866141736" footer="0.31496062992125984"/>
  <pageSetup horizontalDpi="600" verticalDpi="600" orientation="landscape" paperSize="5" r:id="rId2"/>
  <headerFooter alignWithMargins="0">
    <oddHeader>&amp;C&amp;P</oddHeader>
  </headerFooter>
  <ignoredErrors>
    <ignoredError sqref="U161:U162 U164:U165 U167:U168 U170:U171 U176 U186 U188:U189 U191:U192 U194:U195 U197:U198 U200:U201 U204:U205 U207 U209 U211:U212 U289 U129:U130 U220 U222 U228:U229 U231:U232 U234:U235 U237:U238 U240:U241 U243:U244 U246:U247 U250:U251 U253:U254 U291:U292 U259:U260 U262:U263 U265:U266 U268:U269 U273:U274 U276:U277 U280:U281 U156:U157 U40:U41 U11:U12 U73:U74 U147:U148 U150:U151 U153:U154 U144:U145 U64:U65 U138:U139 U117:U118 U141:U142 U123:U124 U126:U127 U135:U136 U132:U133 U111:U112 U70:U71 U108:U109 U61:U62 U67:U68 U294 U297:U298 U87:U88 U90:U91 U93:U94 U96:U97 U99:U100 U102:U103 U105:U106 U55:U56 U8:U9 U14:U15 U17:U18 U20:U21 U23:U24 U34:U35 U37:U38 U46:U47 U49:U50 U58:U59 U256:U257 U29 U76:U77 U79:U80 U43:U44 U52:U53 U120:U121 U301:U302 U178 U180:U182 U184 U287" emptyCellReference="1"/>
    <ignoredError sqref="U185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140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P1"/>
    </sheetView>
  </sheetViews>
  <sheetFormatPr defaultColWidth="9.140625" defaultRowHeight="21.75"/>
  <cols>
    <col min="1" max="1" width="4.00390625" style="22" customWidth="1"/>
    <col min="2" max="2" width="34.7109375" style="0" customWidth="1"/>
    <col min="3" max="3" width="8.421875" style="0" customWidth="1"/>
    <col min="4" max="4" width="9.421875" style="38" customWidth="1"/>
    <col min="5" max="5" width="9.8515625" style="38" customWidth="1"/>
    <col min="6" max="6" width="11.00390625" style="38" bestFit="1" customWidth="1"/>
    <col min="7" max="7" width="10.140625" style="0" customWidth="1"/>
    <col min="8" max="8" width="10.421875" style="0" customWidth="1"/>
    <col min="9" max="9" width="10.140625" style="0" customWidth="1"/>
    <col min="10" max="11" width="9.8515625" style="51" customWidth="1"/>
    <col min="12" max="12" width="10.00390625" style="51" customWidth="1"/>
    <col min="13" max="13" width="10.7109375" style="0" customWidth="1"/>
    <col min="14" max="14" width="9.28125" style="0" customWidth="1"/>
    <col min="15" max="15" width="8.7109375" style="0" customWidth="1"/>
    <col min="16" max="16" width="9.7109375" style="0" customWidth="1"/>
  </cols>
  <sheetData>
    <row r="1" spans="1:16" ht="17.2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21.75" customHeight="1">
      <c r="A2" s="145" t="s">
        <v>4</v>
      </c>
      <c r="B2" s="145" t="s">
        <v>0</v>
      </c>
      <c r="C2" s="145" t="s">
        <v>2</v>
      </c>
      <c r="D2" s="199" t="s">
        <v>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21.75" customHeight="1">
      <c r="A3" s="146" t="s">
        <v>5</v>
      </c>
      <c r="B3" s="146"/>
      <c r="C3" s="146" t="s">
        <v>3</v>
      </c>
      <c r="D3" s="147" t="s">
        <v>139</v>
      </c>
      <c r="E3" s="147" t="s">
        <v>140</v>
      </c>
      <c r="F3" s="147" t="s">
        <v>141</v>
      </c>
      <c r="G3" s="147" t="s">
        <v>142</v>
      </c>
      <c r="H3" s="147" t="s">
        <v>143</v>
      </c>
      <c r="I3" s="147" t="s">
        <v>147</v>
      </c>
      <c r="J3" s="147" t="s">
        <v>146</v>
      </c>
      <c r="K3" s="147" t="s">
        <v>145</v>
      </c>
      <c r="L3" s="147" t="s">
        <v>144</v>
      </c>
      <c r="M3" s="147" t="s">
        <v>148</v>
      </c>
      <c r="N3" s="147" t="s">
        <v>149</v>
      </c>
      <c r="O3" s="147" t="s">
        <v>150</v>
      </c>
      <c r="P3" s="147" t="s">
        <v>27</v>
      </c>
    </row>
    <row r="4" spans="1:16" ht="21.75" customHeight="1">
      <c r="A4" s="35">
        <v>2</v>
      </c>
      <c r="B4" s="36" t="s">
        <v>33</v>
      </c>
      <c r="C4" s="12"/>
      <c r="D4" s="67"/>
      <c r="E4" s="67"/>
      <c r="F4" s="67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1.75" customHeight="1">
      <c r="A5" s="5"/>
      <c r="B5" s="5" t="s">
        <v>34</v>
      </c>
      <c r="C5" s="6" t="s">
        <v>26</v>
      </c>
      <c r="D5" s="6">
        <v>2</v>
      </c>
      <c r="E5" s="6">
        <v>2</v>
      </c>
      <c r="F5" s="6">
        <v>2</v>
      </c>
      <c r="G5" s="48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f>SUM(D5:O5)</f>
        <v>24</v>
      </c>
    </row>
    <row r="6" spans="1:16" ht="21.75" customHeight="1">
      <c r="A6" s="5"/>
      <c r="B6" s="5" t="s">
        <v>35</v>
      </c>
      <c r="C6" s="6" t="s">
        <v>26</v>
      </c>
      <c r="D6" s="6">
        <v>4</v>
      </c>
      <c r="E6" s="6">
        <v>5</v>
      </c>
      <c r="F6" s="6">
        <v>4</v>
      </c>
      <c r="G6" s="6">
        <v>3</v>
      </c>
      <c r="H6" s="6">
        <v>3</v>
      </c>
      <c r="I6" s="6">
        <v>2</v>
      </c>
      <c r="J6" s="6">
        <v>2</v>
      </c>
      <c r="K6" s="6">
        <v>5</v>
      </c>
      <c r="L6" s="6">
        <v>4</v>
      </c>
      <c r="M6" s="6">
        <v>4</v>
      </c>
      <c r="N6" s="6">
        <v>2</v>
      </c>
      <c r="O6" s="6">
        <v>3</v>
      </c>
      <c r="P6" s="6">
        <f>SUM(D6:O6)</f>
        <v>41</v>
      </c>
    </row>
    <row r="7" spans="1:16" ht="21.75" customHeight="1">
      <c r="A7" s="5"/>
      <c r="B7" s="5" t="s">
        <v>36</v>
      </c>
      <c r="C7" s="6" t="s">
        <v>26</v>
      </c>
      <c r="D7" s="6">
        <v>3</v>
      </c>
      <c r="E7" s="6">
        <v>4</v>
      </c>
      <c r="F7" s="6">
        <v>4</v>
      </c>
      <c r="G7" s="6">
        <v>4</v>
      </c>
      <c r="H7" s="6">
        <v>3</v>
      </c>
      <c r="I7" s="6">
        <v>3</v>
      </c>
      <c r="J7" s="6">
        <v>4</v>
      </c>
      <c r="K7" s="6">
        <v>3</v>
      </c>
      <c r="L7" s="6">
        <v>3</v>
      </c>
      <c r="M7" s="6">
        <v>4</v>
      </c>
      <c r="N7" s="6">
        <v>4</v>
      </c>
      <c r="O7" s="6">
        <v>4</v>
      </c>
      <c r="P7" s="6">
        <f>SUM(D7:O7)</f>
        <v>43</v>
      </c>
    </row>
    <row r="8" spans="1:17" ht="21.75" customHeight="1">
      <c r="A8" s="35">
        <v>3</v>
      </c>
      <c r="B8" s="36" t="s">
        <v>40</v>
      </c>
      <c r="C8" s="6"/>
      <c r="D8" s="6"/>
      <c r="E8" s="35"/>
      <c r="F8" s="35"/>
      <c r="G8" s="6"/>
      <c r="H8" s="6"/>
      <c r="I8" s="6"/>
      <c r="J8" s="6"/>
      <c r="K8" s="6"/>
      <c r="L8" s="6"/>
      <c r="M8" s="6"/>
      <c r="N8" s="6"/>
      <c r="O8" s="6"/>
      <c r="P8" s="6"/>
      <c r="Q8" s="136"/>
    </row>
    <row r="9" spans="1:17" s="64" customFormat="1" ht="21.75" customHeight="1">
      <c r="A9" s="60"/>
      <c r="B9" s="60" t="s">
        <v>86</v>
      </c>
      <c r="C9" s="61"/>
      <c r="D9" s="88"/>
      <c r="E9" s="62"/>
      <c r="F9" s="62"/>
      <c r="G9" s="62"/>
      <c r="H9" s="62"/>
      <c r="I9" s="62"/>
      <c r="J9" s="88"/>
      <c r="K9" s="88"/>
      <c r="L9" s="88"/>
      <c r="M9" s="62"/>
      <c r="N9" s="62"/>
      <c r="O9" s="62"/>
      <c r="P9" s="63"/>
      <c r="Q9" s="30"/>
    </row>
    <row r="10" spans="1:18" ht="21.75" customHeight="1">
      <c r="A10" s="5"/>
      <c r="B10" s="5" t="s">
        <v>87</v>
      </c>
      <c r="C10" s="6" t="s">
        <v>26</v>
      </c>
      <c r="D10" s="6">
        <v>100</v>
      </c>
      <c r="E10" s="6">
        <v>120</v>
      </c>
      <c r="F10" s="6">
        <v>123</v>
      </c>
      <c r="G10" s="6">
        <v>100</v>
      </c>
      <c r="H10" s="6">
        <v>120</v>
      </c>
      <c r="I10" s="6">
        <v>100</v>
      </c>
      <c r="J10" s="6">
        <v>100</v>
      </c>
      <c r="K10" s="6">
        <v>100</v>
      </c>
      <c r="L10" s="6">
        <v>80</v>
      </c>
      <c r="M10" s="6">
        <v>90</v>
      </c>
      <c r="N10" s="6">
        <v>100</v>
      </c>
      <c r="O10" s="6">
        <v>100</v>
      </c>
      <c r="P10" s="30">
        <f>SUM(D10:O10)</f>
        <v>1233</v>
      </c>
      <c r="R10" s="57"/>
    </row>
    <row r="11" spans="1:18" ht="21.75" customHeight="1">
      <c r="A11" s="5"/>
      <c r="B11" s="5" t="s">
        <v>88</v>
      </c>
      <c r="C11" s="6" t="s">
        <v>26</v>
      </c>
      <c r="D11" s="6">
        <v>32</v>
      </c>
      <c r="E11" s="6">
        <v>27</v>
      </c>
      <c r="F11" s="6">
        <v>32</v>
      </c>
      <c r="G11" s="6">
        <v>27</v>
      </c>
      <c r="H11" s="6">
        <v>30</v>
      </c>
      <c r="I11" s="6">
        <v>20</v>
      </c>
      <c r="J11" s="6">
        <v>20</v>
      </c>
      <c r="K11" s="6">
        <v>22</v>
      </c>
      <c r="L11" s="6">
        <v>35</v>
      </c>
      <c r="M11" s="6">
        <v>20</v>
      </c>
      <c r="N11" s="6">
        <v>20</v>
      </c>
      <c r="O11" s="6">
        <v>22</v>
      </c>
      <c r="P11" s="6">
        <f>SUM(D11:O11)</f>
        <v>307</v>
      </c>
      <c r="R11" s="57"/>
    </row>
    <row r="12" spans="1:18" ht="21.75" customHeight="1">
      <c r="A12" s="5"/>
      <c r="B12" s="5" t="s">
        <v>89</v>
      </c>
      <c r="C12" s="6" t="s">
        <v>26</v>
      </c>
      <c r="D12" s="6">
        <v>557</v>
      </c>
      <c r="E12" s="6">
        <v>691</v>
      </c>
      <c r="F12" s="6">
        <v>806</v>
      </c>
      <c r="G12" s="6">
        <v>647</v>
      </c>
      <c r="H12" s="6">
        <v>849</v>
      </c>
      <c r="I12" s="6">
        <v>868</v>
      </c>
      <c r="J12" s="6">
        <v>726</v>
      </c>
      <c r="K12" s="6">
        <v>288</v>
      </c>
      <c r="L12" s="6">
        <v>595</v>
      </c>
      <c r="M12" s="6">
        <v>545</v>
      </c>
      <c r="N12" s="6">
        <v>795</v>
      </c>
      <c r="O12" s="6">
        <v>607</v>
      </c>
      <c r="P12" s="30">
        <f>SUM(D12:O12)</f>
        <v>7974</v>
      </c>
      <c r="Q12" s="135"/>
      <c r="R12" s="124"/>
    </row>
    <row r="13" spans="1:17" s="64" customFormat="1" ht="21.75" customHeight="1">
      <c r="A13" s="60"/>
      <c r="B13" s="60" t="s">
        <v>85</v>
      </c>
      <c r="C13" s="61" t="s">
        <v>37</v>
      </c>
      <c r="D13" s="29">
        <v>47357</v>
      </c>
      <c r="E13" s="29">
        <v>53472</v>
      </c>
      <c r="F13" s="29">
        <v>28611</v>
      </c>
      <c r="G13" s="110">
        <v>34037</v>
      </c>
      <c r="H13" s="111">
        <v>40991</v>
      </c>
      <c r="I13" s="29">
        <v>36851</v>
      </c>
      <c r="J13" s="29">
        <v>29059</v>
      </c>
      <c r="K13" s="29">
        <v>45783</v>
      </c>
      <c r="L13" s="29">
        <v>75482</v>
      </c>
      <c r="M13" s="29">
        <v>70413</v>
      </c>
      <c r="N13" s="29">
        <v>66253</v>
      </c>
      <c r="O13" s="29">
        <v>68054</v>
      </c>
      <c r="P13" s="30">
        <f>SUM(D13:O13)</f>
        <v>596363</v>
      </c>
      <c r="Q13" s="137"/>
    </row>
    <row r="14" spans="1:16" s="38" customFormat="1" ht="21.75" customHeight="1">
      <c r="A14" s="35">
        <v>4</v>
      </c>
      <c r="B14" s="37" t="s">
        <v>38</v>
      </c>
      <c r="C14" s="35"/>
      <c r="D14" s="35"/>
      <c r="E14" s="35"/>
      <c r="F14" s="35"/>
      <c r="G14" s="35"/>
      <c r="H14" s="35"/>
      <c r="I14" s="35"/>
      <c r="J14" s="6"/>
      <c r="K14" s="6"/>
      <c r="L14" s="6"/>
      <c r="M14" s="35"/>
      <c r="N14" s="35"/>
      <c r="O14" s="35"/>
      <c r="P14" s="35"/>
    </row>
    <row r="15" spans="1:16" ht="21.75" customHeight="1">
      <c r="A15" s="5"/>
      <c r="B15" s="5" t="s">
        <v>247</v>
      </c>
      <c r="C15" s="6" t="s">
        <v>39</v>
      </c>
      <c r="D15" s="29"/>
      <c r="E15" s="6">
        <v>500</v>
      </c>
      <c r="F15" s="29"/>
      <c r="G15" s="29"/>
      <c r="H15" s="29"/>
      <c r="I15" s="29"/>
      <c r="J15" s="6"/>
      <c r="K15" s="6"/>
      <c r="L15" s="6"/>
      <c r="M15" s="6"/>
      <c r="N15" s="6"/>
      <c r="O15" s="6"/>
      <c r="P15" s="30">
        <f>SUM(E15:O15)</f>
        <v>500</v>
      </c>
    </row>
    <row r="16" spans="1:16" ht="21.75" customHeight="1">
      <c r="A16" s="5"/>
      <c r="B16" s="5"/>
      <c r="C16" s="6" t="s">
        <v>24</v>
      </c>
      <c r="D16" s="29"/>
      <c r="E16" s="111">
        <v>31565</v>
      </c>
      <c r="F16" s="29"/>
      <c r="G16" s="29"/>
      <c r="H16" s="29"/>
      <c r="I16" s="29"/>
      <c r="J16" s="6"/>
      <c r="K16" s="6"/>
      <c r="L16" s="6"/>
      <c r="M16" s="6"/>
      <c r="N16" s="6"/>
      <c r="O16" s="6"/>
      <c r="P16" s="30">
        <f>SUM(E16:O16)</f>
        <v>31565</v>
      </c>
    </row>
    <row r="17" spans="1:16" ht="21.75" customHeight="1">
      <c r="A17" s="5"/>
      <c r="B17" s="74" t="s">
        <v>257</v>
      </c>
      <c r="C17" s="12" t="s">
        <v>258</v>
      </c>
      <c r="D17" s="29"/>
      <c r="E17" s="29"/>
      <c r="F17" s="29"/>
      <c r="G17" s="29"/>
      <c r="H17" s="29"/>
      <c r="I17" s="6">
        <v>40</v>
      </c>
      <c r="J17" s="6"/>
      <c r="K17" s="6"/>
      <c r="L17" s="6"/>
      <c r="M17" s="6"/>
      <c r="N17" s="6"/>
      <c r="O17" s="6"/>
      <c r="P17" s="30">
        <f>SUM(I17:O17)</f>
        <v>40</v>
      </c>
    </row>
    <row r="18" spans="1:16" ht="21.75" customHeight="1">
      <c r="A18" s="5"/>
      <c r="B18" s="5" t="s">
        <v>259</v>
      </c>
      <c r="C18" s="6" t="s">
        <v>24</v>
      </c>
      <c r="D18" s="29"/>
      <c r="E18" s="29"/>
      <c r="F18" s="29"/>
      <c r="G18" s="29"/>
      <c r="H18" s="29"/>
      <c r="I18" s="111">
        <v>749999</v>
      </c>
      <c r="J18" s="6"/>
      <c r="K18" s="6"/>
      <c r="L18" s="6"/>
      <c r="M18" s="6"/>
      <c r="N18" s="6"/>
      <c r="O18" s="6"/>
      <c r="P18" s="99">
        <f>SUM(I18:O18)</f>
        <v>749999</v>
      </c>
    </row>
    <row r="19" spans="1:16" ht="21.75" customHeight="1">
      <c r="A19" s="5"/>
      <c r="B19" s="74" t="s">
        <v>326</v>
      </c>
      <c r="C19" s="6" t="s">
        <v>39</v>
      </c>
      <c r="D19" s="29"/>
      <c r="E19" s="29"/>
      <c r="F19" s="29"/>
      <c r="G19" s="29"/>
      <c r="H19" s="29"/>
      <c r="I19" s="29"/>
      <c r="J19" s="111">
        <v>2000</v>
      </c>
      <c r="K19" s="6"/>
      <c r="L19" s="6"/>
      <c r="M19" s="6"/>
      <c r="N19" s="6"/>
      <c r="O19" s="6"/>
      <c r="P19" s="30">
        <f>SUM(D19:O19)</f>
        <v>2000</v>
      </c>
    </row>
    <row r="20" spans="1:16" ht="21.75" customHeight="1">
      <c r="A20" s="5"/>
      <c r="B20" s="5" t="s">
        <v>327</v>
      </c>
      <c r="C20" s="6" t="s">
        <v>24</v>
      </c>
      <c r="D20" s="29"/>
      <c r="E20" s="29"/>
      <c r="F20" s="29"/>
      <c r="G20" s="29"/>
      <c r="H20" s="29"/>
      <c r="I20" s="29"/>
      <c r="J20" s="111">
        <v>81320</v>
      </c>
      <c r="K20" s="6"/>
      <c r="L20" s="6"/>
      <c r="M20" s="6"/>
      <c r="N20" s="6"/>
      <c r="O20" s="6"/>
      <c r="P20" s="30">
        <f>SUM(D20:O20)</f>
        <v>81320</v>
      </c>
    </row>
    <row r="21" spans="1:16" ht="21.75" customHeight="1">
      <c r="A21" s="5"/>
      <c r="B21" s="5" t="s">
        <v>270</v>
      </c>
      <c r="C21" s="6" t="s">
        <v>39</v>
      </c>
      <c r="D21" s="29"/>
      <c r="E21" s="29"/>
      <c r="F21" s="29"/>
      <c r="G21" s="29"/>
      <c r="H21" s="29"/>
      <c r="I21" s="29"/>
      <c r="J21" s="29"/>
      <c r="K21" s="111">
        <v>18000</v>
      </c>
      <c r="L21" s="6"/>
      <c r="M21" s="6"/>
      <c r="N21" s="6"/>
      <c r="O21" s="6"/>
      <c r="P21" s="30">
        <f>SUM(D21:O21)</f>
        <v>18000</v>
      </c>
    </row>
    <row r="22" spans="1:16" ht="22.5" customHeight="1">
      <c r="A22" s="5"/>
      <c r="B22" s="5" t="s">
        <v>271</v>
      </c>
      <c r="C22" s="6" t="s">
        <v>24</v>
      </c>
      <c r="D22" s="29"/>
      <c r="E22" s="29"/>
      <c r="F22" s="29"/>
      <c r="G22" s="29"/>
      <c r="H22" s="29"/>
      <c r="I22" s="29"/>
      <c r="J22" s="29"/>
      <c r="K22" s="99">
        <v>54000</v>
      </c>
      <c r="L22" s="6"/>
      <c r="M22" s="6"/>
      <c r="N22" s="6"/>
      <c r="O22" s="6"/>
      <c r="P22" s="99">
        <f>SUM(K22:O22)</f>
        <v>54000</v>
      </c>
    </row>
    <row r="23" spans="1:16" ht="22.5" customHeight="1">
      <c r="A23" s="5"/>
      <c r="B23" s="5" t="s">
        <v>272</v>
      </c>
      <c r="C23" s="6" t="s">
        <v>39</v>
      </c>
      <c r="D23" s="29"/>
      <c r="E23" s="29"/>
      <c r="F23" s="29"/>
      <c r="G23" s="29"/>
      <c r="H23" s="29"/>
      <c r="I23" s="29"/>
      <c r="J23" s="29"/>
      <c r="K23" s="111">
        <v>1000</v>
      </c>
      <c r="L23" s="6"/>
      <c r="M23" s="6"/>
      <c r="N23" s="6"/>
      <c r="O23" s="6"/>
      <c r="P23" s="99">
        <f>SUM(K23:O23)</f>
        <v>1000</v>
      </c>
    </row>
    <row r="24" spans="1:16" ht="22.5" customHeight="1">
      <c r="A24" s="5"/>
      <c r="B24" s="89"/>
      <c r="C24" s="6" t="s">
        <v>24</v>
      </c>
      <c r="D24" s="29"/>
      <c r="E24" s="29"/>
      <c r="F24" s="29"/>
      <c r="G24" s="29"/>
      <c r="H24" s="29"/>
      <c r="I24" s="29"/>
      <c r="J24" s="29"/>
      <c r="K24" s="111">
        <v>93806</v>
      </c>
      <c r="L24" s="6"/>
      <c r="M24" s="6"/>
      <c r="N24" s="6"/>
      <c r="O24" s="6"/>
      <c r="P24" s="99">
        <f>SUM(K24:O24)</f>
        <v>93806</v>
      </c>
    </row>
    <row r="25" spans="1:16" ht="21.75" customHeight="1">
      <c r="A25" s="5"/>
      <c r="B25" s="117" t="s">
        <v>306</v>
      </c>
      <c r="C25" s="6" t="s">
        <v>305</v>
      </c>
      <c r="D25" s="29"/>
      <c r="E25" s="29"/>
      <c r="F25" s="29"/>
      <c r="G25" s="29"/>
      <c r="H25" s="29"/>
      <c r="I25" s="29"/>
      <c r="J25" s="29"/>
      <c r="K25" s="6">
        <v>4</v>
      </c>
      <c r="L25" s="6"/>
      <c r="M25" s="6"/>
      <c r="N25" s="6"/>
      <c r="O25" s="6"/>
      <c r="P25" s="99">
        <f>SUM(K25:O25)</f>
        <v>4</v>
      </c>
    </row>
    <row r="26" spans="1:16" ht="21.75" customHeight="1">
      <c r="A26" s="5"/>
      <c r="B26" s="5"/>
      <c r="C26" s="6" t="s">
        <v>24</v>
      </c>
      <c r="D26" s="29"/>
      <c r="E26" s="29"/>
      <c r="F26" s="29"/>
      <c r="G26" s="29"/>
      <c r="H26" s="29"/>
      <c r="I26" s="29"/>
      <c r="J26" s="29"/>
      <c r="K26" s="111">
        <v>1600</v>
      </c>
      <c r="L26" s="6"/>
      <c r="M26" s="6"/>
      <c r="N26" s="6"/>
      <c r="O26" s="6"/>
      <c r="P26" s="99">
        <f>SUM(K26:O26)</f>
        <v>1600</v>
      </c>
    </row>
    <row r="27" spans="1:16" ht="21.75" customHeight="1">
      <c r="A27" s="11"/>
      <c r="B27" s="11" t="s">
        <v>307</v>
      </c>
      <c r="C27" s="12" t="s">
        <v>305</v>
      </c>
      <c r="D27" s="32"/>
      <c r="E27" s="32"/>
      <c r="F27" s="32"/>
      <c r="G27" s="32"/>
      <c r="H27" s="32"/>
      <c r="I27" s="32"/>
      <c r="J27" s="32"/>
      <c r="K27" s="32"/>
      <c r="L27" s="128">
        <v>10000</v>
      </c>
      <c r="M27" s="12"/>
      <c r="N27" s="12"/>
      <c r="O27" s="12"/>
      <c r="P27" s="31">
        <f>SUM(L27:O27)</f>
        <v>10000</v>
      </c>
    </row>
    <row r="28" spans="1:16" ht="21.75" customHeight="1">
      <c r="A28" s="5"/>
      <c r="B28" s="5"/>
      <c r="C28" s="6" t="s">
        <v>24</v>
      </c>
      <c r="D28" s="29"/>
      <c r="E28" s="29"/>
      <c r="F28" s="29"/>
      <c r="G28" s="29"/>
      <c r="H28" s="29"/>
      <c r="I28" s="29"/>
      <c r="J28" s="29"/>
      <c r="K28" s="29"/>
      <c r="L28" s="111">
        <v>49000</v>
      </c>
      <c r="M28" s="6"/>
      <c r="N28" s="6"/>
      <c r="O28" s="6"/>
      <c r="P28" s="30">
        <f>SUM(E28:O28)</f>
        <v>49000</v>
      </c>
    </row>
    <row r="29" spans="1:16" ht="21.75" customHeight="1">
      <c r="A29" s="5"/>
      <c r="B29" s="74" t="s">
        <v>311</v>
      </c>
      <c r="C29" s="6" t="s">
        <v>39</v>
      </c>
      <c r="D29" s="29"/>
      <c r="E29" s="29"/>
      <c r="F29" s="29"/>
      <c r="G29" s="29"/>
      <c r="H29" s="29"/>
      <c r="I29" s="29"/>
      <c r="J29" s="29"/>
      <c r="K29" s="29"/>
      <c r="L29" s="29"/>
      <c r="M29" s="111">
        <v>2000</v>
      </c>
      <c r="N29" s="6"/>
      <c r="O29" s="6"/>
      <c r="P29" s="30">
        <f>SUM(I29:O29)</f>
        <v>2000</v>
      </c>
    </row>
    <row r="30" spans="1:16" ht="21.75" customHeight="1">
      <c r="A30" s="5"/>
      <c r="B30" s="5"/>
      <c r="C30" s="6" t="s">
        <v>24</v>
      </c>
      <c r="D30" s="29"/>
      <c r="E30" s="29"/>
      <c r="F30" s="29"/>
      <c r="G30" s="29"/>
      <c r="H30" s="29"/>
      <c r="I30" s="29"/>
      <c r="J30" s="29"/>
      <c r="K30" s="29"/>
      <c r="L30" s="29"/>
      <c r="M30" s="6">
        <v>249500</v>
      </c>
      <c r="N30" s="6"/>
      <c r="O30" s="6"/>
      <c r="P30" s="99">
        <f>SUM(I30:O30)</f>
        <v>249500</v>
      </c>
    </row>
    <row r="31" spans="1:16" ht="21.75" customHeight="1">
      <c r="A31" s="5"/>
      <c r="B31" s="74" t="s">
        <v>309</v>
      </c>
      <c r="C31" s="6" t="s">
        <v>310</v>
      </c>
      <c r="D31" s="29"/>
      <c r="E31" s="29"/>
      <c r="F31" s="29"/>
      <c r="G31" s="29"/>
      <c r="H31" s="29"/>
      <c r="I31" s="29"/>
      <c r="J31" s="29"/>
      <c r="K31" s="29"/>
      <c r="L31" s="29"/>
      <c r="M31" s="6">
        <v>500</v>
      </c>
      <c r="N31" s="6"/>
      <c r="O31" s="6"/>
      <c r="P31" s="30">
        <f>SUM(D31:O31)</f>
        <v>500</v>
      </c>
    </row>
    <row r="32" spans="1:16" ht="21.75" customHeight="1">
      <c r="A32" s="5"/>
      <c r="B32" s="95"/>
      <c r="C32" s="6" t="s">
        <v>24</v>
      </c>
      <c r="D32" s="29"/>
      <c r="E32" s="29"/>
      <c r="F32" s="29"/>
      <c r="G32" s="29"/>
      <c r="H32" s="29"/>
      <c r="I32" s="29"/>
      <c r="J32" s="29"/>
      <c r="K32" s="29"/>
      <c r="L32" s="29"/>
      <c r="M32" s="111">
        <v>24500</v>
      </c>
      <c r="N32" s="6"/>
      <c r="O32" s="6"/>
      <c r="P32" s="30">
        <f>SUM(D32:O32)</f>
        <v>24500</v>
      </c>
    </row>
    <row r="33" spans="1:16" ht="21.75" customHeight="1">
      <c r="A33" s="5"/>
      <c r="B33" s="5" t="s">
        <v>314</v>
      </c>
      <c r="C33" s="6" t="s">
        <v>39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11">
        <v>1000</v>
      </c>
      <c r="O33" s="6"/>
      <c r="P33" s="30">
        <f>SUM(D33:O33)</f>
        <v>1000</v>
      </c>
    </row>
    <row r="34" spans="1:16" ht="21.75" customHeight="1">
      <c r="A34" s="5"/>
      <c r="B34" s="5"/>
      <c r="C34" s="6" t="s">
        <v>24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111">
        <v>140095</v>
      </c>
      <c r="O34" s="6"/>
      <c r="P34" s="99">
        <f>SUM(K34:O34)</f>
        <v>140095</v>
      </c>
    </row>
    <row r="35" spans="1:16" ht="21.75" customHeight="1">
      <c r="A35" s="5"/>
      <c r="B35" s="5" t="s">
        <v>329</v>
      </c>
      <c r="C35" s="6" t="s">
        <v>39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11">
        <v>2000</v>
      </c>
      <c r="O35" s="6"/>
      <c r="P35" s="99">
        <f>SUM(N35:O35)</f>
        <v>2000</v>
      </c>
    </row>
    <row r="36" spans="1:16" ht="21.75" customHeight="1">
      <c r="A36" s="5"/>
      <c r="B36" s="117" t="s">
        <v>328</v>
      </c>
      <c r="C36" s="6" t="s">
        <v>24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111">
        <v>249169</v>
      </c>
      <c r="O36" s="6"/>
      <c r="P36" s="99">
        <f>SUM(N36:O36)</f>
        <v>249169</v>
      </c>
    </row>
    <row r="37" spans="1:16" ht="21.75" customHeight="1">
      <c r="A37" s="5"/>
      <c r="B37" s="117" t="s">
        <v>330</v>
      </c>
      <c r="C37" s="6" t="s">
        <v>39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111">
        <v>30000</v>
      </c>
      <c r="P37" s="99">
        <f>SUM(D37:O37)</f>
        <v>30000</v>
      </c>
    </row>
    <row r="38" spans="1:16" ht="21.75" customHeight="1">
      <c r="A38" s="5"/>
      <c r="B38" s="5" t="s">
        <v>331</v>
      </c>
      <c r="C38" s="6" t="s">
        <v>24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111">
        <v>90000</v>
      </c>
      <c r="P38" s="99">
        <f>SUM(D38:O38)</f>
        <v>90000</v>
      </c>
    </row>
    <row r="39" spans="1:16" ht="21.75" customHeight="1">
      <c r="A39" s="5"/>
      <c r="B39" s="5" t="s">
        <v>315</v>
      </c>
      <c r="C39" s="6" t="s">
        <v>39</v>
      </c>
      <c r="D39" s="29"/>
      <c r="E39" s="29"/>
      <c r="F39" s="29"/>
      <c r="G39" s="29"/>
      <c r="H39" s="29"/>
      <c r="I39" s="29"/>
      <c r="J39" s="29"/>
      <c r="K39" s="111"/>
      <c r="L39" s="6"/>
      <c r="M39" s="6"/>
      <c r="N39" s="6"/>
      <c r="O39" s="111">
        <v>1000</v>
      </c>
      <c r="P39" s="99">
        <f aca="true" t="shared" si="0" ref="P39:P48">SUM(D39:O39)</f>
        <v>1000</v>
      </c>
    </row>
    <row r="40" spans="1:16" ht="21.75" customHeight="1">
      <c r="A40" s="5"/>
      <c r="B40" s="89"/>
      <c r="C40" s="6" t="s">
        <v>24</v>
      </c>
      <c r="D40" s="29"/>
      <c r="E40" s="29"/>
      <c r="F40" s="29"/>
      <c r="G40" s="29"/>
      <c r="H40" s="29"/>
      <c r="I40" s="29"/>
      <c r="J40" s="29"/>
      <c r="K40" s="111"/>
      <c r="L40" s="6"/>
      <c r="M40" s="6"/>
      <c r="N40" s="6"/>
      <c r="O40" s="111">
        <v>32000</v>
      </c>
      <c r="P40" s="99">
        <f t="shared" si="0"/>
        <v>32000</v>
      </c>
    </row>
    <row r="41" spans="1:16" ht="21.75" customHeight="1">
      <c r="A41" s="5"/>
      <c r="B41" s="117" t="s">
        <v>316</v>
      </c>
      <c r="C41" s="6" t="s">
        <v>39</v>
      </c>
      <c r="D41" s="29"/>
      <c r="E41" s="29"/>
      <c r="F41" s="29"/>
      <c r="G41" s="29"/>
      <c r="H41" s="29"/>
      <c r="I41" s="29"/>
      <c r="J41" s="29"/>
      <c r="K41" s="6"/>
      <c r="L41" s="6"/>
      <c r="M41" s="6"/>
      <c r="N41" s="6"/>
      <c r="O41" s="111">
        <v>24000</v>
      </c>
      <c r="P41" s="65">
        <f t="shared" si="0"/>
        <v>24000</v>
      </c>
    </row>
    <row r="42" spans="1:16" ht="21.75" customHeight="1">
      <c r="A42" s="5"/>
      <c r="B42" s="5" t="s">
        <v>317</v>
      </c>
      <c r="C42" s="6" t="s">
        <v>24</v>
      </c>
      <c r="D42" s="29"/>
      <c r="E42" s="29"/>
      <c r="F42" s="29"/>
      <c r="G42" s="29"/>
      <c r="H42" s="29"/>
      <c r="I42" s="29"/>
      <c r="J42" s="29"/>
      <c r="K42" s="111"/>
      <c r="L42" s="6"/>
      <c r="M42" s="6"/>
      <c r="N42" s="6"/>
      <c r="O42" s="111">
        <v>72000</v>
      </c>
      <c r="P42" s="65">
        <f t="shared" si="0"/>
        <v>72000</v>
      </c>
    </row>
    <row r="43" spans="1:16" ht="21.75" customHeight="1">
      <c r="A43" s="5"/>
      <c r="B43" s="5" t="s">
        <v>318</v>
      </c>
      <c r="C43" s="6" t="s">
        <v>39</v>
      </c>
      <c r="D43" s="29"/>
      <c r="E43" s="29"/>
      <c r="F43" s="29"/>
      <c r="G43" s="29"/>
      <c r="H43" s="29"/>
      <c r="I43" s="29"/>
      <c r="J43" s="29"/>
      <c r="K43" s="111"/>
      <c r="L43" s="6"/>
      <c r="M43" s="6"/>
      <c r="N43" s="6"/>
      <c r="O43" s="111">
        <v>1000</v>
      </c>
      <c r="P43" s="99">
        <f t="shared" si="0"/>
        <v>1000</v>
      </c>
    </row>
    <row r="44" spans="1:16" ht="21.75" customHeight="1">
      <c r="A44" s="5"/>
      <c r="B44" s="89"/>
      <c r="C44" s="6" t="s">
        <v>24</v>
      </c>
      <c r="D44" s="29"/>
      <c r="E44" s="29"/>
      <c r="F44" s="29"/>
      <c r="G44" s="29"/>
      <c r="H44" s="29"/>
      <c r="I44" s="29"/>
      <c r="J44" s="29"/>
      <c r="K44" s="111"/>
      <c r="L44" s="6"/>
      <c r="M44" s="6"/>
      <c r="N44" s="6"/>
      <c r="O44" s="111">
        <v>72630</v>
      </c>
      <c r="P44" s="99">
        <f t="shared" si="0"/>
        <v>72630</v>
      </c>
    </row>
    <row r="45" spans="1:16" ht="21.75" customHeight="1">
      <c r="A45" s="5"/>
      <c r="B45" s="5" t="s">
        <v>319</v>
      </c>
      <c r="C45" s="6" t="s">
        <v>39</v>
      </c>
      <c r="D45" s="29"/>
      <c r="E45" s="29"/>
      <c r="F45" s="29"/>
      <c r="G45" s="29"/>
      <c r="H45" s="29"/>
      <c r="I45" s="29"/>
      <c r="J45" s="29"/>
      <c r="K45" s="6"/>
      <c r="L45" s="6"/>
      <c r="M45" s="6"/>
      <c r="N45" s="6"/>
      <c r="O45" s="111">
        <v>5000</v>
      </c>
      <c r="P45" s="65">
        <f t="shared" si="0"/>
        <v>5000</v>
      </c>
    </row>
    <row r="46" spans="1:16" ht="21.75" customHeight="1">
      <c r="A46" s="5"/>
      <c r="B46" s="5"/>
      <c r="C46" s="6" t="s">
        <v>24</v>
      </c>
      <c r="D46" s="29"/>
      <c r="E46" s="29"/>
      <c r="F46" s="29"/>
      <c r="G46" s="29"/>
      <c r="H46" s="29"/>
      <c r="I46" s="29"/>
      <c r="J46" s="29"/>
      <c r="K46" s="111"/>
      <c r="L46" s="6"/>
      <c r="M46" s="6"/>
      <c r="N46" s="6"/>
      <c r="O46" s="111">
        <v>92950</v>
      </c>
      <c r="P46" s="65">
        <f t="shared" si="0"/>
        <v>92950</v>
      </c>
    </row>
    <row r="47" spans="1:16" ht="21.75" customHeight="1">
      <c r="A47" s="5"/>
      <c r="B47" s="5" t="s">
        <v>320</v>
      </c>
      <c r="C47" s="6" t="s">
        <v>39</v>
      </c>
      <c r="D47" s="29"/>
      <c r="E47" s="29"/>
      <c r="F47" s="29"/>
      <c r="G47" s="29"/>
      <c r="H47" s="29"/>
      <c r="I47" s="29"/>
      <c r="J47" s="29"/>
      <c r="K47" s="6"/>
      <c r="L47" s="6"/>
      <c r="M47" s="6"/>
      <c r="N47" s="6"/>
      <c r="O47" s="111">
        <v>1000</v>
      </c>
      <c r="P47" s="65">
        <f t="shared" si="0"/>
        <v>1000</v>
      </c>
    </row>
    <row r="48" spans="1:16" ht="21.75" customHeight="1">
      <c r="A48" s="5"/>
      <c r="B48" s="5"/>
      <c r="C48" s="6" t="s">
        <v>24</v>
      </c>
      <c r="D48" s="29"/>
      <c r="E48" s="29"/>
      <c r="F48" s="29"/>
      <c r="G48" s="29"/>
      <c r="H48" s="29"/>
      <c r="I48" s="29"/>
      <c r="J48" s="29"/>
      <c r="K48" s="111"/>
      <c r="L48" s="6"/>
      <c r="M48" s="6"/>
      <c r="N48" s="6"/>
      <c r="O48" s="111">
        <v>235583</v>
      </c>
      <c r="P48" s="65">
        <f t="shared" si="0"/>
        <v>235583</v>
      </c>
    </row>
    <row r="49" spans="1:16" ht="21.75" customHeight="1">
      <c r="A49" s="11"/>
      <c r="B49" s="11"/>
      <c r="C49" s="12"/>
      <c r="D49" s="29"/>
      <c r="E49" s="29"/>
      <c r="F49" s="29"/>
      <c r="G49" s="29"/>
      <c r="H49" s="29"/>
      <c r="I49" s="29"/>
      <c r="J49" s="29"/>
      <c r="K49" s="111"/>
      <c r="L49" s="6"/>
      <c r="M49" s="6"/>
      <c r="N49" s="6"/>
      <c r="O49" s="111"/>
      <c r="P49" s="65"/>
    </row>
    <row r="50" spans="1:16" ht="21.75" customHeight="1">
      <c r="A50" s="11"/>
      <c r="B50" s="11"/>
      <c r="C50" s="12"/>
      <c r="D50" s="29"/>
      <c r="E50" s="29"/>
      <c r="F50" s="29"/>
      <c r="G50" s="29"/>
      <c r="H50" s="29"/>
      <c r="I50" s="29"/>
      <c r="J50" s="29"/>
      <c r="K50" s="111"/>
      <c r="L50" s="6"/>
      <c r="M50" s="6"/>
      <c r="N50" s="6"/>
      <c r="O50" s="111"/>
      <c r="P50" s="65"/>
    </row>
    <row r="51" spans="1:16" s="83" customFormat="1" ht="24">
      <c r="A51" s="67">
        <v>5</v>
      </c>
      <c r="B51" s="72" t="s">
        <v>105</v>
      </c>
      <c r="C51" s="12"/>
      <c r="D51" s="81"/>
      <c r="E51" s="35"/>
      <c r="F51" s="35"/>
      <c r="G51" s="6"/>
      <c r="H51" s="6"/>
      <c r="I51" s="6"/>
      <c r="J51" s="6"/>
      <c r="K51" s="6"/>
      <c r="L51" s="6"/>
      <c r="M51" s="6"/>
      <c r="N51" s="6"/>
      <c r="O51" s="6"/>
      <c r="P51" s="30"/>
    </row>
    <row r="52" spans="1:16" s="83" customFormat="1" ht="24">
      <c r="A52" s="67"/>
      <c r="B52" s="11" t="s">
        <v>336</v>
      </c>
      <c r="C52" s="12" t="s">
        <v>84</v>
      </c>
      <c r="D52" s="81"/>
      <c r="E52" s="35"/>
      <c r="F52" s="35"/>
      <c r="G52" s="6"/>
      <c r="H52" s="6"/>
      <c r="I52" s="6"/>
      <c r="J52" s="6"/>
      <c r="K52" s="6"/>
      <c r="L52" s="6"/>
      <c r="M52" s="6"/>
      <c r="N52" s="6"/>
      <c r="O52" s="6"/>
      <c r="P52" s="30"/>
    </row>
    <row r="53" spans="1:16" s="83" customFormat="1" ht="24">
      <c r="A53" s="67"/>
      <c r="B53" s="11" t="s">
        <v>335</v>
      </c>
      <c r="C53" s="6" t="s">
        <v>24</v>
      </c>
      <c r="D53" s="81"/>
      <c r="E53" s="161">
        <v>11250</v>
      </c>
      <c r="F53" s="35"/>
      <c r="G53" s="6"/>
      <c r="H53" s="6"/>
      <c r="I53" s="6"/>
      <c r="J53" s="6"/>
      <c r="K53" s="6"/>
      <c r="L53" s="6"/>
      <c r="M53" s="6"/>
      <c r="N53" s="6"/>
      <c r="O53" s="6"/>
      <c r="P53" s="30">
        <f>SUM(D53:O53)</f>
        <v>11250</v>
      </c>
    </row>
    <row r="54" spans="1:18" ht="23.25">
      <c r="A54" s="17"/>
      <c r="B54" s="5" t="s">
        <v>337</v>
      </c>
      <c r="C54" s="6" t="s">
        <v>84</v>
      </c>
      <c r="D54" s="29"/>
      <c r="E54" s="29"/>
      <c r="F54" s="29"/>
      <c r="G54" s="29"/>
      <c r="H54" s="29"/>
      <c r="I54" s="29">
        <v>163</v>
      </c>
      <c r="J54" s="48"/>
      <c r="K54" s="48"/>
      <c r="L54" s="48"/>
      <c r="M54" s="48"/>
      <c r="N54" s="48"/>
      <c r="O54" s="48"/>
      <c r="P54" s="29">
        <f>SUM(I54:O54)</f>
        <v>163</v>
      </c>
      <c r="Q54" s="51"/>
      <c r="R54" s="51"/>
    </row>
    <row r="55" spans="1:18" ht="23.25">
      <c r="A55" s="45"/>
      <c r="B55" s="11" t="s">
        <v>281</v>
      </c>
      <c r="C55" s="12" t="s">
        <v>24</v>
      </c>
      <c r="D55" s="32"/>
      <c r="E55" s="32"/>
      <c r="F55" s="32"/>
      <c r="G55" s="32"/>
      <c r="H55" s="32"/>
      <c r="I55" s="32">
        <v>66650</v>
      </c>
      <c r="J55" s="42"/>
      <c r="K55" s="144"/>
      <c r="L55" s="42"/>
      <c r="M55" s="144"/>
      <c r="N55" s="42"/>
      <c r="O55" s="42"/>
      <c r="P55" s="32">
        <f>SUM(I55:O55)</f>
        <v>66650</v>
      </c>
      <c r="Q55" s="51"/>
      <c r="R55" s="51"/>
    </row>
    <row r="56" spans="1:18" ht="23.25">
      <c r="A56" s="45"/>
      <c r="B56" s="11" t="s">
        <v>338</v>
      </c>
      <c r="C56" s="12" t="s">
        <v>84</v>
      </c>
      <c r="D56" s="32"/>
      <c r="E56" s="32"/>
      <c r="F56" s="32"/>
      <c r="G56" s="32"/>
      <c r="H56" s="32"/>
      <c r="I56" s="32"/>
      <c r="J56" s="42"/>
      <c r="K56" s="144"/>
      <c r="L56" s="42"/>
      <c r="M56" s="144"/>
      <c r="N56" s="12">
        <v>90</v>
      </c>
      <c r="O56" s="42"/>
      <c r="P56" s="32">
        <f aca="true" t="shared" si="1" ref="P56:P61">SUM(D56:O56)</f>
        <v>90</v>
      </c>
      <c r="Q56" s="51"/>
      <c r="R56" s="51"/>
    </row>
    <row r="57" spans="1:18" ht="23.25">
      <c r="A57" s="45"/>
      <c r="B57" s="11"/>
      <c r="C57" s="6" t="s">
        <v>24</v>
      </c>
      <c r="D57" s="32"/>
      <c r="E57" s="32"/>
      <c r="F57" s="32"/>
      <c r="G57" s="32"/>
      <c r="H57" s="32"/>
      <c r="I57" s="32"/>
      <c r="J57" s="42"/>
      <c r="K57" s="144"/>
      <c r="L57" s="42"/>
      <c r="M57" s="144"/>
      <c r="N57" s="128">
        <v>93810</v>
      </c>
      <c r="O57" s="42"/>
      <c r="P57" s="32">
        <f t="shared" si="1"/>
        <v>93810</v>
      </c>
      <c r="Q57" s="51"/>
      <c r="R57" s="51"/>
    </row>
    <row r="58" spans="1:18" ht="23.25">
      <c r="A58" s="45"/>
      <c r="B58" s="73" t="s">
        <v>339</v>
      </c>
      <c r="C58" s="12" t="s">
        <v>84</v>
      </c>
      <c r="D58" s="32"/>
      <c r="E58" s="32"/>
      <c r="F58" s="32"/>
      <c r="G58" s="32"/>
      <c r="H58" s="32"/>
      <c r="I58" s="32"/>
      <c r="J58" s="42"/>
      <c r="K58" s="144"/>
      <c r="L58" s="42"/>
      <c r="M58" s="144"/>
      <c r="N58" s="128">
        <v>80</v>
      </c>
      <c r="O58" s="42"/>
      <c r="P58" s="32">
        <f t="shared" si="1"/>
        <v>80</v>
      </c>
      <c r="Q58" s="51"/>
      <c r="R58" s="51"/>
    </row>
    <row r="59" spans="1:18" ht="23.25">
      <c r="A59" s="45"/>
      <c r="B59" s="73" t="s">
        <v>321</v>
      </c>
      <c r="C59" s="6" t="s">
        <v>24</v>
      </c>
      <c r="D59" s="32"/>
      <c r="E59" s="32"/>
      <c r="F59" s="32"/>
      <c r="G59" s="32"/>
      <c r="H59" s="32"/>
      <c r="I59" s="32"/>
      <c r="J59" s="42"/>
      <c r="K59" s="144"/>
      <c r="L59" s="42"/>
      <c r="M59" s="144"/>
      <c r="N59" s="128">
        <v>10383</v>
      </c>
      <c r="O59" s="42"/>
      <c r="P59" s="32">
        <f t="shared" si="1"/>
        <v>10383</v>
      </c>
      <c r="Q59" s="51"/>
      <c r="R59" s="51"/>
    </row>
    <row r="60" spans="1:18" ht="23.25">
      <c r="A60" s="45"/>
      <c r="B60" s="73" t="s">
        <v>340</v>
      </c>
      <c r="C60" s="12" t="s">
        <v>84</v>
      </c>
      <c r="D60" s="32"/>
      <c r="E60" s="32"/>
      <c r="F60" s="32"/>
      <c r="G60" s="32"/>
      <c r="H60" s="32"/>
      <c r="I60" s="32"/>
      <c r="J60" s="42"/>
      <c r="K60" s="144"/>
      <c r="L60" s="42"/>
      <c r="M60" s="144"/>
      <c r="N60" s="128">
        <v>50</v>
      </c>
      <c r="O60" s="42"/>
      <c r="P60" s="32">
        <f t="shared" si="1"/>
        <v>50</v>
      </c>
      <c r="Q60" s="51"/>
      <c r="R60" s="51"/>
    </row>
    <row r="61" spans="1:18" ht="23.25">
      <c r="A61" s="45"/>
      <c r="B61" s="73"/>
      <c r="C61" s="6" t="s">
        <v>24</v>
      </c>
      <c r="D61" s="32"/>
      <c r="E61" s="32"/>
      <c r="F61" s="32"/>
      <c r="G61" s="32"/>
      <c r="H61" s="32"/>
      <c r="I61" s="32"/>
      <c r="J61" s="42"/>
      <c r="K61" s="144"/>
      <c r="L61" s="42"/>
      <c r="M61" s="144"/>
      <c r="N61" s="128">
        <v>48950</v>
      </c>
      <c r="O61" s="42"/>
      <c r="P61" s="32">
        <f t="shared" si="1"/>
        <v>48950</v>
      </c>
      <c r="Q61" s="51"/>
      <c r="R61" s="51"/>
    </row>
    <row r="62" spans="1:18" ht="23.25">
      <c r="A62" s="17"/>
      <c r="B62" s="73" t="s">
        <v>341</v>
      </c>
      <c r="C62" s="12" t="s">
        <v>84</v>
      </c>
      <c r="D62" s="29"/>
      <c r="E62" s="29"/>
      <c r="F62" s="29"/>
      <c r="G62" s="29"/>
      <c r="H62" s="29"/>
      <c r="I62" s="6"/>
      <c r="J62" s="48"/>
      <c r="K62" s="48"/>
      <c r="L62" s="48"/>
      <c r="M62" s="48"/>
      <c r="N62" s="48"/>
      <c r="O62" s="6">
        <v>100</v>
      </c>
      <c r="P62" s="30">
        <f>SUM(I62:O62)</f>
        <v>100</v>
      </c>
      <c r="Q62" s="51"/>
      <c r="R62" s="51"/>
    </row>
    <row r="63" spans="1:18" ht="23.25">
      <c r="A63" s="17"/>
      <c r="B63" s="73"/>
      <c r="C63" s="6" t="s">
        <v>24</v>
      </c>
      <c r="D63" s="29"/>
      <c r="E63" s="29"/>
      <c r="F63" s="29"/>
      <c r="G63" s="29"/>
      <c r="H63" s="29"/>
      <c r="I63" s="111"/>
      <c r="J63" s="48"/>
      <c r="K63" s="48"/>
      <c r="L63" s="48"/>
      <c r="M63" s="48"/>
      <c r="N63" s="48"/>
      <c r="O63" s="111">
        <v>33040</v>
      </c>
      <c r="P63" s="30">
        <f>SUM(I63:O63)</f>
        <v>33040</v>
      </c>
      <c r="Q63" s="51"/>
      <c r="R63" s="51"/>
    </row>
    <row r="64" spans="1:18" ht="23.25">
      <c r="A64" s="17"/>
      <c r="B64" s="73" t="s">
        <v>342</v>
      </c>
      <c r="C64" s="12"/>
      <c r="D64" s="29"/>
      <c r="E64" s="29"/>
      <c r="F64" s="29"/>
      <c r="G64" s="29"/>
      <c r="H64" s="29"/>
      <c r="I64" s="111"/>
      <c r="J64" s="48"/>
      <c r="K64" s="48"/>
      <c r="L64" s="48"/>
      <c r="M64" s="48"/>
      <c r="N64" s="48"/>
      <c r="O64" s="111"/>
      <c r="P64" s="30"/>
      <c r="Q64" s="51"/>
      <c r="R64" s="51"/>
    </row>
    <row r="65" spans="1:18" ht="23.25">
      <c r="A65" s="17"/>
      <c r="B65" s="162" t="s">
        <v>343</v>
      </c>
      <c r="C65" s="6" t="s">
        <v>24</v>
      </c>
      <c r="D65" s="29"/>
      <c r="E65" s="29"/>
      <c r="F65" s="29"/>
      <c r="G65" s="29">
        <v>58000</v>
      </c>
      <c r="H65" s="29"/>
      <c r="I65" s="111"/>
      <c r="J65" s="48"/>
      <c r="K65" s="48"/>
      <c r="L65" s="48"/>
      <c r="M65" s="48"/>
      <c r="N65" s="48"/>
      <c r="O65" s="111"/>
      <c r="P65" s="30">
        <f>SUM(D65:O65)</f>
        <v>58000</v>
      </c>
      <c r="Q65" s="51"/>
      <c r="R65" s="51"/>
    </row>
    <row r="66" spans="1:18" ht="23.25">
      <c r="A66" s="17"/>
      <c r="B66" s="162" t="s">
        <v>344</v>
      </c>
      <c r="C66" s="12" t="s">
        <v>84</v>
      </c>
      <c r="D66" s="29"/>
      <c r="E66" s="29"/>
      <c r="F66" s="29"/>
      <c r="G66" s="29"/>
      <c r="H66" s="29"/>
      <c r="I66" s="111"/>
      <c r="J66" s="48"/>
      <c r="K66" s="48"/>
      <c r="L66" s="48"/>
      <c r="M66" s="6">
        <v>100</v>
      </c>
      <c r="N66" s="48"/>
      <c r="O66" s="48"/>
      <c r="P66" s="30">
        <f>SUM(D66:O66)</f>
        <v>100</v>
      </c>
      <c r="Q66" s="51"/>
      <c r="R66" s="51"/>
    </row>
    <row r="67" spans="1:18" ht="23.25">
      <c r="A67" s="17"/>
      <c r="B67" s="73" t="s">
        <v>312</v>
      </c>
      <c r="C67" s="6" t="s">
        <v>24</v>
      </c>
      <c r="D67" s="29"/>
      <c r="E67" s="29"/>
      <c r="F67" s="29"/>
      <c r="G67" s="29"/>
      <c r="H67" s="29"/>
      <c r="I67" s="111"/>
      <c r="J67" s="48"/>
      <c r="K67" s="48"/>
      <c r="L67" s="48"/>
      <c r="M67" s="111">
        <v>10920</v>
      </c>
      <c r="N67" s="48"/>
      <c r="O67" s="48"/>
      <c r="P67" s="30">
        <f>SUM(D67:O67)</f>
        <v>10920</v>
      </c>
      <c r="Q67" s="51"/>
      <c r="R67" s="51"/>
    </row>
    <row r="68" spans="1:18" ht="23.25">
      <c r="A68" s="17"/>
      <c r="B68" s="162" t="s">
        <v>345</v>
      </c>
      <c r="C68" s="12" t="s">
        <v>84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6">
        <v>100</v>
      </c>
      <c r="O68" s="48"/>
      <c r="P68" s="30">
        <f>SUM(D68:O68)</f>
        <v>100</v>
      </c>
      <c r="Q68" s="51"/>
      <c r="R68" s="51"/>
    </row>
    <row r="69" spans="1:16" s="51" customFormat="1" ht="23.25">
      <c r="A69" s="17"/>
      <c r="B69" s="73" t="s">
        <v>312</v>
      </c>
      <c r="C69" s="6" t="s">
        <v>24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11">
        <v>24360</v>
      </c>
      <c r="O69" s="48"/>
      <c r="P69" s="30">
        <f>SUM(N69:O69)</f>
        <v>24360</v>
      </c>
    </row>
    <row r="70" spans="1:16" s="51" customFormat="1" ht="23.25">
      <c r="A70" s="17"/>
      <c r="B70" s="162" t="s">
        <v>346</v>
      </c>
      <c r="C70" s="12" t="s">
        <v>347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6">
        <v>250</v>
      </c>
      <c r="O70" s="48"/>
      <c r="P70" s="30">
        <f>SUM(D70:O70)</f>
        <v>250</v>
      </c>
    </row>
    <row r="71" spans="1:16" s="51" customFormat="1" ht="23.25">
      <c r="A71" s="17"/>
      <c r="B71" s="73" t="s">
        <v>312</v>
      </c>
      <c r="C71" s="6" t="s">
        <v>24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11">
        <v>26165</v>
      </c>
      <c r="O71" s="48"/>
      <c r="P71" s="30">
        <f>SUM(D71:O71)</f>
        <v>26165</v>
      </c>
    </row>
    <row r="72" spans="1:16" s="51" customFormat="1" ht="23.25">
      <c r="A72" s="17"/>
      <c r="B72" s="73"/>
      <c r="C72" s="12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6"/>
      <c r="O72" s="48"/>
      <c r="P72" s="30"/>
    </row>
    <row r="73" spans="1:17" s="51" customFormat="1" ht="23.25">
      <c r="A73" s="17"/>
      <c r="B73" s="162" t="s">
        <v>350</v>
      </c>
      <c r="C73" s="12" t="s">
        <v>84</v>
      </c>
      <c r="D73" s="91"/>
      <c r="E73" s="76"/>
      <c r="F73" s="76"/>
      <c r="G73" s="48"/>
      <c r="H73" s="75"/>
      <c r="I73" s="48"/>
      <c r="J73" s="48"/>
      <c r="K73" s="48"/>
      <c r="L73" s="48"/>
      <c r="M73" s="48"/>
      <c r="N73" s="6"/>
      <c r="O73" s="6">
        <v>900</v>
      </c>
      <c r="P73" s="30">
        <f>SUM(D73:O73)</f>
        <v>900</v>
      </c>
      <c r="Q73" s="140"/>
    </row>
    <row r="74" spans="1:17" s="51" customFormat="1" ht="23.25">
      <c r="A74" s="17"/>
      <c r="B74" s="73" t="s">
        <v>348</v>
      </c>
      <c r="C74" s="6" t="s">
        <v>24</v>
      </c>
      <c r="D74" s="91"/>
      <c r="E74" s="76"/>
      <c r="F74" s="76"/>
      <c r="G74" s="48"/>
      <c r="H74" s="75"/>
      <c r="I74" s="48"/>
      <c r="J74" s="75"/>
      <c r="K74" s="48"/>
      <c r="L74" s="48"/>
      <c r="M74" s="48"/>
      <c r="N74" s="6"/>
      <c r="O74" s="111">
        <v>46625</v>
      </c>
      <c r="P74" s="30">
        <f>SUM(D74:O74)</f>
        <v>46625</v>
      </c>
      <c r="Q74" s="140"/>
    </row>
    <row r="75" spans="1:16" s="51" customFormat="1" ht="23.25">
      <c r="A75" s="17"/>
      <c r="B75" s="162" t="s">
        <v>349</v>
      </c>
      <c r="C75" s="12" t="s">
        <v>84</v>
      </c>
      <c r="D75" s="91"/>
      <c r="E75" s="76"/>
      <c r="F75" s="76"/>
      <c r="G75" s="48"/>
      <c r="H75" s="75"/>
      <c r="I75" s="48"/>
      <c r="J75" s="48"/>
      <c r="K75" s="48"/>
      <c r="L75" s="48"/>
      <c r="M75" s="48"/>
      <c r="N75" s="6"/>
      <c r="O75" s="6"/>
      <c r="P75" s="30"/>
    </row>
    <row r="76" spans="1:16" s="51" customFormat="1" ht="23.25">
      <c r="A76" s="17"/>
      <c r="B76" s="73" t="s">
        <v>312</v>
      </c>
      <c r="C76" s="6" t="s">
        <v>24</v>
      </c>
      <c r="D76" s="91"/>
      <c r="E76" s="76"/>
      <c r="F76" s="76"/>
      <c r="G76" s="48"/>
      <c r="H76" s="75"/>
      <c r="I76" s="48"/>
      <c r="J76" s="75"/>
      <c r="K76" s="48"/>
      <c r="L76" s="48"/>
      <c r="M76" s="48"/>
      <c r="N76" s="6"/>
      <c r="O76" s="111">
        <v>27340</v>
      </c>
      <c r="P76" s="30">
        <f>SUM(D76:O76)</f>
        <v>27340</v>
      </c>
    </row>
    <row r="77" spans="1:16" s="51" customFormat="1" ht="23.25">
      <c r="A77" s="17"/>
      <c r="B77" s="73" t="s">
        <v>351</v>
      </c>
      <c r="C77" s="12"/>
      <c r="D77" s="91"/>
      <c r="E77" s="76"/>
      <c r="F77" s="76"/>
      <c r="G77" s="48"/>
      <c r="H77" s="75"/>
      <c r="I77" s="48"/>
      <c r="J77" s="48"/>
      <c r="K77" s="78"/>
      <c r="L77" s="48"/>
      <c r="M77" s="48"/>
      <c r="N77" s="6"/>
      <c r="O77" s="111"/>
      <c r="P77" s="30"/>
    </row>
    <row r="78" spans="1:18" ht="23.25">
      <c r="A78" s="17"/>
      <c r="B78" s="162" t="s">
        <v>352</v>
      </c>
      <c r="C78" s="6" t="s">
        <v>24</v>
      </c>
      <c r="D78" s="91"/>
      <c r="E78" s="76"/>
      <c r="F78" s="76"/>
      <c r="G78" s="48"/>
      <c r="H78" s="48"/>
      <c r="I78" s="48"/>
      <c r="J78" s="48"/>
      <c r="K78" s="111">
        <v>1600</v>
      </c>
      <c r="L78" s="65"/>
      <c r="M78" s="6"/>
      <c r="N78" s="6"/>
      <c r="O78" s="111"/>
      <c r="P78" s="30">
        <f>SUM(D78:O78)</f>
        <v>1600</v>
      </c>
      <c r="Q78" s="51"/>
      <c r="R78" s="51"/>
    </row>
    <row r="79" spans="1:18" ht="23.25">
      <c r="A79" s="17"/>
      <c r="B79" s="5" t="s">
        <v>0</v>
      </c>
      <c r="C79" s="12"/>
      <c r="D79" s="91"/>
      <c r="E79" s="76"/>
      <c r="F79" s="76"/>
      <c r="G79" s="48"/>
      <c r="H79" s="48"/>
      <c r="I79" s="48"/>
      <c r="J79" s="48"/>
      <c r="K79" s="6"/>
      <c r="L79" s="6"/>
      <c r="M79" s="6"/>
      <c r="N79" s="6"/>
      <c r="O79" s="111"/>
      <c r="P79" s="30"/>
      <c r="Q79" s="51"/>
      <c r="R79" s="51"/>
    </row>
    <row r="80" spans="1:18" ht="23.25">
      <c r="A80" s="17"/>
      <c r="B80" s="163" t="s">
        <v>353</v>
      </c>
      <c r="C80" s="108" t="s">
        <v>24</v>
      </c>
      <c r="D80" s="142"/>
      <c r="E80" s="143"/>
      <c r="F80" s="143"/>
      <c r="G80" s="71"/>
      <c r="H80" s="71"/>
      <c r="I80" s="71"/>
      <c r="J80" s="71"/>
      <c r="K80" s="108"/>
      <c r="L80" s="108"/>
      <c r="M80" s="108">
        <v>24500</v>
      </c>
      <c r="N80" s="108"/>
      <c r="O80" s="141"/>
      <c r="P80" s="127">
        <f>SUM(D80:O80)</f>
        <v>24500</v>
      </c>
      <c r="Q80" s="51"/>
      <c r="R80" s="51"/>
    </row>
    <row r="81" spans="1:18" ht="23.25">
      <c r="A81" s="17"/>
      <c r="B81" s="162" t="s">
        <v>354</v>
      </c>
      <c r="C81" s="12" t="s">
        <v>24</v>
      </c>
      <c r="D81" s="29"/>
      <c r="E81" s="29"/>
      <c r="F81" s="29"/>
      <c r="G81" s="29"/>
      <c r="H81" s="29"/>
      <c r="I81" s="6"/>
      <c r="J81" s="48"/>
      <c r="K81" s="6"/>
      <c r="L81" s="6"/>
      <c r="M81" s="6"/>
      <c r="N81" s="48"/>
      <c r="O81" s="89">
        <v>12460</v>
      </c>
      <c r="P81" s="30">
        <f>SUM(D81:O81)</f>
        <v>12460</v>
      </c>
      <c r="Q81" s="51"/>
      <c r="R81" s="51"/>
    </row>
    <row r="82" spans="1:18" ht="23.25">
      <c r="A82" s="45"/>
      <c r="B82" s="164" t="s">
        <v>355</v>
      </c>
      <c r="C82" s="12" t="s">
        <v>84</v>
      </c>
      <c r="D82" s="32"/>
      <c r="E82" s="32"/>
      <c r="F82" s="32"/>
      <c r="G82" s="32"/>
      <c r="H82" s="32"/>
      <c r="I82" s="128"/>
      <c r="J82" s="42"/>
      <c r="K82" s="12"/>
      <c r="L82" s="12"/>
      <c r="M82" s="12"/>
      <c r="N82" s="42"/>
      <c r="O82" s="42"/>
      <c r="P82" s="31"/>
      <c r="Q82" s="51"/>
      <c r="R82" s="51"/>
    </row>
    <row r="83" spans="1:18" ht="23.25">
      <c r="A83" s="17"/>
      <c r="B83" s="73" t="s">
        <v>356</v>
      </c>
      <c r="C83" s="6" t="s">
        <v>24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48"/>
      <c r="O83" s="48"/>
      <c r="P83" s="50"/>
      <c r="Q83" s="51"/>
      <c r="R83" s="51"/>
    </row>
    <row r="84" spans="1:18" ht="23.25">
      <c r="A84" s="17"/>
      <c r="B84" s="73"/>
      <c r="C84" s="6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111"/>
      <c r="O84" s="48"/>
      <c r="P84" s="30"/>
      <c r="Q84" s="51"/>
      <c r="R84" s="51"/>
    </row>
    <row r="85" spans="1:18" ht="23.25">
      <c r="A85" s="17"/>
      <c r="B85" s="73"/>
      <c r="C85" s="12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6"/>
      <c r="O85" s="48"/>
      <c r="P85" s="30"/>
      <c r="Q85" s="51"/>
      <c r="R85" s="51"/>
    </row>
    <row r="86" spans="1:18" ht="23.25">
      <c r="A86" s="17"/>
      <c r="B86" s="44"/>
      <c r="C86" s="6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11"/>
      <c r="O86" s="48"/>
      <c r="P86" s="30"/>
      <c r="Q86" s="51"/>
      <c r="R86" s="51"/>
    </row>
    <row r="87" spans="1:18" ht="23.25">
      <c r="A87" s="17"/>
      <c r="B87" s="73"/>
      <c r="C87" s="12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6"/>
      <c r="O87" s="48"/>
      <c r="P87" s="30"/>
      <c r="Q87" s="51"/>
      <c r="R87" s="51"/>
    </row>
    <row r="88" spans="1:18" ht="23.25">
      <c r="A88" s="17"/>
      <c r="B88" s="73"/>
      <c r="C88" s="6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11"/>
      <c r="O88" s="48"/>
      <c r="P88" s="30"/>
      <c r="Q88" s="51"/>
      <c r="R88" s="51"/>
    </row>
    <row r="89" spans="1:18" ht="23.25">
      <c r="A89" s="17"/>
      <c r="B89" s="73"/>
      <c r="C89" s="12"/>
      <c r="D89" s="91"/>
      <c r="E89" s="76"/>
      <c r="F89" s="76"/>
      <c r="G89" s="48"/>
      <c r="H89" s="75"/>
      <c r="I89" s="48"/>
      <c r="J89" s="48"/>
      <c r="K89" s="78"/>
      <c r="L89" s="48"/>
      <c r="M89" s="48"/>
      <c r="N89" s="6"/>
      <c r="O89" s="6"/>
      <c r="P89" s="30"/>
      <c r="Q89" s="51"/>
      <c r="R89" s="51"/>
    </row>
    <row r="90" spans="1:18" ht="23.25">
      <c r="A90" s="17"/>
      <c r="B90" s="44"/>
      <c r="C90" s="6"/>
      <c r="D90" s="91"/>
      <c r="E90" s="76"/>
      <c r="F90" s="76"/>
      <c r="G90" s="48"/>
      <c r="H90" s="48"/>
      <c r="I90" s="48"/>
      <c r="J90" s="48"/>
      <c r="K90" s="78"/>
      <c r="L90" s="75"/>
      <c r="M90" s="48"/>
      <c r="N90" s="111"/>
      <c r="O90" s="6"/>
      <c r="P90" s="30"/>
      <c r="Q90" s="51"/>
      <c r="R90" s="51"/>
    </row>
    <row r="91" spans="1:18" ht="23.25">
      <c r="A91" s="17"/>
      <c r="B91" s="73"/>
      <c r="C91" s="12"/>
      <c r="D91" s="91"/>
      <c r="E91" s="76"/>
      <c r="F91" s="76"/>
      <c r="G91" s="48"/>
      <c r="H91" s="75"/>
      <c r="I91" s="48"/>
      <c r="J91" s="48"/>
      <c r="K91" s="48"/>
      <c r="L91" s="48"/>
      <c r="M91" s="48"/>
      <c r="N91" s="6"/>
      <c r="O91" s="6"/>
      <c r="P91" s="30"/>
      <c r="Q91" s="51"/>
      <c r="R91" s="51"/>
    </row>
    <row r="92" spans="1:18" ht="23.25">
      <c r="A92" s="17"/>
      <c r="B92" s="73"/>
      <c r="C92" s="6"/>
      <c r="D92" s="91"/>
      <c r="E92" s="76"/>
      <c r="F92" s="76"/>
      <c r="G92" s="48"/>
      <c r="H92" s="75"/>
      <c r="I92" s="48"/>
      <c r="J92" s="75"/>
      <c r="K92" s="48"/>
      <c r="L92" s="48"/>
      <c r="M92" s="48"/>
      <c r="N92" s="6"/>
      <c r="O92" s="111"/>
      <c r="P92" s="30"/>
      <c r="Q92" s="51"/>
      <c r="R92" s="51"/>
    </row>
    <row r="93" spans="1:18" ht="23.25">
      <c r="A93" s="17"/>
      <c r="B93" s="73"/>
      <c r="C93" s="12"/>
      <c r="D93" s="91"/>
      <c r="E93" s="76"/>
      <c r="F93" s="76"/>
      <c r="G93" s="48"/>
      <c r="H93" s="75"/>
      <c r="I93" s="48"/>
      <c r="J93" s="48"/>
      <c r="K93" s="48"/>
      <c r="L93" s="48"/>
      <c r="M93" s="48"/>
      <c r="N93" s="6"/>
      <c r="O93" s="6"/>
      <c r="P93" s="30"/>
      <c r="Q93" s="51"/>
      <c r="R93" s="51"/>
    </row>
    <row r="94" spans="1:18" ht="23.25">
      <c r="A94" s="17"/>
      <c r="B94" s="73"/>
      <c r="C94" s="6"/>
      <c r="D94" s="91"/>
      <c r="E94" s="76"/>
      <c r="F94" s="76"/>
      <c r="G94" s="48"/>
      <c r="H94" s="75"/>
      <c r="I94" s="48"/>
      <c r="J94" s="75"/>
      <c r="K94" s="48"/>
      <c r="L94" s="48"/>
      <c r="M94" s="48"/>
      <c r="N94" s="6"/>
      <c r="O94" s="111"/>
      <c r="P94" s="30"/>
      <c r="Q94" s="51"/>
      <c r="R94" s="51"/>
    </row>
    <row r="95" spans="1:18" ht="23.25">
      <c r="A95" s="17"/>
      <c r="B95" s="73"/>
      <c r="C95" s="12"/>
      <c r="D95" s="91"/>
      <c r="E95" s="76"/>
      <c r="F95" s="76"/>
      <c r="G95" s="48"/>
      <c r="H95" s="75"/>
      <c r="I95" s="48"/>
      <c r="J95" s="48"/>
      <c r="K95" s="78"/>
      <c r="L95" s="48"/>
      <c r="M95" s="48"/>
      <c r="N95" s="6"/>
      <c r="O95" s="111"/>
      <c r="P95" s="30"/>
      <c r="Q95" s="51"/>
      <c r="R95" s="51"/>
    </row>
    <row r="96" spans="1:18" ht="23.25">
      <c r="A96" s="17"/>
      <c r="B96" s="73"/>
      <c r="C96" s="6"/>
      <c r="D96" s="91"/>
      <c r="E96" s="76"/>
      <c r="F96" s="76"/>
      <c r="G96" s="48"/>
      <c r="H96" s="48"/>
      <c r="I96" s="48"/>
      <c r="J96" s="48"/>
      <c r="K96" s="78"/>
      <c r="L96" s="75"/>
      <c r="M96" s="48"/>
      <c r="N96" s="6"/>
      <c r="O96" s="111"/>
      <c r="P96" s="30"/>
      <c r="Q96" s="51"/>
      <c r="R96" s="51"/>
    </row>
    <row r="97" spans="1:18" ht="23.25">
      <c r="A97" s="92"/>
      <c r="B97" s="5"/>
      <c r="C97" s="12"/>
      <c r="D97" s="91"/>
      <c r="E97" s="76"/>
      <c r="F97" s="76"/>
      <c r="G97" s="48"/>
      <c r="H97" s="48"/>
      <c r="I97" s="48"/>
      <c r="J97" s="48"/>
      <c r="K97" s="48"/>
      <c r="L97" s="48"/>
      <c r="M97" s="48"/>
      <c r="N97" s="6"/>
      <c r="O97" s="111"/>
      <c r="P97" s="30"/>
      <c r="Q97" s="51"/>
      <c r="R97" s="51"/>
    </row>
    <row r="98" spans="1:18" ht="23.25">
      <c r="A98" s="45"/>
      <c r="B98" s="74"/>
      <c r="C98" s="6"/>
      <c r="D98" s="94"/>
      <c r="E98" s="92"/>
      <c r="F98" s="92"/>
      <c r="G98" s="42"/>
      <c r="H98" s="42"/>
      <c r="I98" s="42"/>
      <c r="J98" s="42"/>
      <c r="K98" s="42"/>
      <c r="L98" s="42"/>
      <c r="M98" s="42"/>
      <c r="N98" s="12"/>
      <c r="O98" s="138"/>
      <c r="P98" s="139"/>
      <c r="Q98" s="51"/>
      <c r="R98" s="51"/>
    </row>
    <row r="99" spans="1:16" s="51" customFormat="1" ht="23.25">
      <c r="A99" s="92">
        <v>6</v>
      </c>
      <c r="B99" s="37" t="s">
        <v>104</v>
      </c>
      <c r="C99" s="48"/>
      <c r="D99" s="91"/>
      <c r="E99" s="76"/>
      <c r="F99" s="76"/>
      <c r="G99" s="48"/>
      <c r="H99" s="48"/>
      <c r="I99" s="48"/>
      <c r="J99" s="48"/>
      <c r="K99" s="48"/>
      <c r="L99" s="48"/>
      <c r="M99" s="48"/>
      <c r="N99" s="48"/>
      <c r="O99" s="48"/>
      <c r="P99" s="50"/>
    </row>
    <row r="100" spans="1:18" ht="23.25">
      <c r="A100" s="45"/>
      <c r="B100" s="96" t="s">
        <v>242</v>
      </c>
      <c r="C100" s="6"/>
      <c r="D100" s="82"/>
      <c r="E100" s="92"/>
      <c r="F100" s="92"/>
      <c r="G100" s="42"/>
      <c r="H100" s="42"/>
      <c r="I100" s="42"/>
      <c r="J100" s="42"/>
      <c r="K100" s="42"/>
      <c r="L100" s="42"/>
      <c r="M100" s="42"/>
      <c r="N100" s="42"/>
      <c r="O100" s="42"/>
      <c r="P100" s="46"/>
      <c r="Q100" s="51"/>
      <c r="R100" s="51"/>
    </row>
    <row r="101" spans="1:16" s="51" customFormat="1" ht="23.25">
      <c r="A101" s="17"/>
      <c r="B101" s="44" t="s">
        <v>243</v>
      </c>
      <c r="C101" s="12" t="s">
        <v>245</v>
      </c>
      <c r="D101" s="29" t="s">
        <v>203</v>
      </c>
      <c r="E101" s="29" t="s">
        <v>203</v>
      </c>
      <c r="F101" s="29" t="s">
        <v>203</v>
      </c>
      <c r="G101" s="29" t="s">
        <v>203</v>
      </c>
      <c r="H101" s="29" t="s">
        <v>203</v>
      </c>
      <c r="I101" s="29" t="s">
        <v>203</v>
      </c>
      <c r="J101" s="29" t="s">
        <v>203</v>
      </c>
      <c r="K101" s="29" t="s">
        <v>203</v>
      </c>
      <c r="L101" s="29" t="s">
        <v>203</v>
      </c>
      <c r="M101" s="29" t="s">
        <v>203</v>
      </c>
      <c r="N101" s="29" t="s">
        <v>203</v>
      </c>
      <c r="O101" s="29" t="s">
        <v>203</v>
      </c>
      <c r="P101" s="29" t="s">
        <v>203</v>
      </c>
    </row>
    <row r="102" spans="1:18" ht="23.25">
      <c r="A102" s="45"/>
      <c r="B102" s="73"/>
      <c r="C102" s="12" t="s">
        <v>84</v>
      </c>
      <c r="D102" s="29" t="s">
        <v>203</v>
      </c>
      <c r="E102" s="29" t="s">
        <v>203</v>
      </c>
      <c r="F102" s="29" t="s">
        <v>203</v>
      </c>
      <c r="G102" s="29" t="s">
        <v>203</v>
      </c>
      <c r="H102" s="29" t="s">
        <v>203</v>
      </c>
      <c r="I102" s="29" t="s">
        <v>203</v>
      </c>
      <c r="J102" s="29" t="s">
        <v>203</v>
      </c>
      <c r="K102" s="29" t="s">
        <v>203</v>
      </c>
      <c r="L102" s="29" t="s">
        <v>203</v>
      </c>
      <c r="M102" s="29" t="s">
        <v>203</v>
      </c>
      <c r="N102" s="29" t="s">
        <v>203</v>
      </c>
      <c r="O102" s="29" t="s">
        <v>203</v>
      </c>
      <c r="P102" s="29" t="s">
        <v>203</v>
      </c>
      <c r="Q102" s="51"/>
      <c r="R102" s="51"/>
    </row>
    <row r="103" spans="1:18" ht="23.25">
      <c r="A103" s="69"/>
      <c r="B103" s="44" t="s">
        <v>244</v>
      </c>
      <c r="C103" s="12" t="s">
        <v>245</v>
      </c>
      <c r="D103" s="107">
        <v>6</v>
      </c>
      <c r="E103" s="108">
        <v>7</v>
      </c>
      <c r="F103" s="108">
        <v>5</v>
      </c>
      <c r="G103" s="126">
        <v>6</v>
      </c>
      <c r="H103" s="108">
        <v>2</v>
      </c>
      <c r="I103" s="108">
        <v>12</v>
      </c>
      <c r="J103" s="108">
        <v>6</v>
      </c>
      <c r="K103" s="108">
        <v>8</v>
      </c>
      <c r="L103" s="108">
        <v>16</v>
      </c>
      <c r="M103" s="29" t="s">
        <v>203</v>
      </c>
      <c r="N103" s="71">
        <v>4</v>
      </c>
      <c r="O103" s="71">
        <v>11</v>
      </c>
      <c r="P103" s="127">
        <f>SUM(D103:O103)</f>
        <v>83</v>
      </c>
      <c r="Q103" s="51"/>
      <c r="R103" s="51"/>
    </row>
    <row r="104" spans="1:18" ht="23.25">
      <c r="A104" s="17"/>
      <c r="B104" s="73"/>
      <c r="C104" s="12" t="s">
        <v>84</v>
      </c>
      <c r="D104" s="29">
        <v>20</v>
      </c>
      <c r="E104" s="6">
        <v>21</v>
      </c>
      <c r="F104" s="6">
        <v>6</v>
      </c>
      <c r="G104" s="6">
        <v>9</v>
      </c>
      <c r="H104" s="6">
        <v>2</v>
      </c>
      <c r="I104" s="6">
        <v>28</v>
      </c>
      <c r="J104" s="6">
        <v>21</v>
      </c>
      <c r="K104" s="6">
        <v>19</v>
      </c>
      <c r="L104" s="6">
        <v>30</v>
      </c>
      <c r="M104" s="29" t="s">
        <v>203</v>
      </c>
      <c r="N104" s="48">
        <v>8</v>
      </c>
      <c r="O104" s="48">
        <v>26</v>
      </c>
      <c r="P104" s="30">
        <f>SUM(D104:O104)</f>
        <v>190</v>
      </c>
      <c r="Q104" s="51"/>
      <c r="R104" s="51"/>
    </row>
    <row r="105" spans="1:18" ht="23.25">
      <c r="A105" s="17"/>
      <c r="B105" s="96" t="s">
        <v>246</v>
      </c>
      <c r="C105" s="12"/>
      <c r="D105" s="82"/>
      <c r="E105" s="92"/>
      <c r="F105" s="92"/>
      <c r="G105" s="42"/>
      <c r="H105" s="42"/>
      <c r="I105" s="42"/>
      <c r="J105" s="42"/>
      <c r="K105" s="42"/>
      <c r="L105" s="42"/>
      <c r="M105" s="42"/>
      <c r="N105" s="42"/>
      <c r="O105" s="42"/>
      <c r="P105" s="31"/>
      <c r="Q105" s="51"/>
      <c r="R105" s="51"/>
    </row>
    <row r="106" spans="1:18" ht="23.25">
      <c r="A106" s="17"/>
      <c r="B106" s="44" t="s">
        <v>243</v>
      </c>
      <c r="C106" s="12" t="s">
        <v>245</v>
      </c>
      <c r="D106" s="29" t="s">
        <v>203</v>
      </c>
      <c r="E106" s="29" t="s">
        <v>203</v>
      </c>
      <c r="F106" s="29" t="s">
        <v>203</v>
      </c>
      <c r="G106" s="29" t="s">
        <v>203</v>
      </c>
      <c r="H106" s="29" t="s">
        <v>203</v>
      </c>
      <c r="I106" s="12">
        <v>1</v>
      </c>
      <c r="J106" s="29" t="s">
        <v>203</v>
      </c>
      <c r="K106" s="12">
        <v>1</v>
      </c>
      <c r="L106" s="12">
        <v>2</v>
      </c>
      <c r="M106" s="29" t="s">
        <v>203</v>
      </c>
      <c r="N106" s="29" t="s">
        <v>203</v>
      </c>
      <c r="O106" s="29" t="s">
        <v>203</v>
      </c>
      <c r="P106" s="29">
        <f>SUM(I106:O106)</f>
        <v>4</v>
      </c>
      <c r="Q106" s="51"/>
      <c r="R106" s="51"/>
    </row>
    <row r="107" spans="1:18" ht="23.25">
      <c r="A107" s="17"/>
      <c r="B107" s="73"/>
      <c r="C107" s="12" t="s">
        <v>84</v>
      </c>
      <c r="D107" s="29" t="s">
        <v>203</v>
      </c>
      <c r="E107" s="29" t="s">
        <v>203</v>
      </c>
      <c r="F107" s="29" t="s">
        <v>203</v>
      </c>
      <c r="G107" s="29" t="s">
        <v>203</v>
      </c>
      <c r="H107" s="29" t="s">
        <v>203</v>
      </c>
      <c r="I107" s="12">
        <v>83</v>
      </c>
      <c r="J107" s="29" t="s">
        <v>203</v>
      </c>
      <c r="K107" s="12">
        <v>69</v>
      </c>
      <c r="L107" s="12">
        <v>134</v>
      </c>
      <c r="M107" s="29" t="s">
        <v>203</v>
      </c>
      <c r="N107" s="29" t="s">
        <v>203</v>
      </c>
      <c r="O107" s="29" t="s">
        <v>203</v>
      </c>
      <c r="P107" s="29">
        <f>SUM(I107:O107)</f>
        <v>286</v>
      </c>
      <c r="Q107" s="51"/>
      <c r="R107" s="51"/>
    </row>
    <row r="108" spans="1:18" ht="23.25">
      <c r="A108" s="17"/>
      <c r="B108" s="73"/>
      <c r="C108" s="6" t="s">
        <v>24</v>
      </c>
      <c r="D108" s="29" t="s">
        <v>203</v>
      </c>
      <c r="E108" s="29" t="s">
        <v>203</v>
      </c>
      <c r="F108" s="29" t="s">
        <v>203</v>
      </c>
      <c r="G108" s="29" t="s">
        <v>203</v>
      </c>
      <c r="H108" s="29" t="s">
        <v>203</v>
      </c>
      <c r="I108" s="128">
        <v>54302</v>
      </c>
      <c r="J108" s="29" t="s">
        <v>203</v>
      </c>
      <c r="K108" s="128">
        <v>31110</v>
      </c>
      <c r="L108" s="128">
        <v>34015</v>
      </c>
      <c r="M108" s="29" t="s">
        <v>203</v>
      </c>
      <c r="N108" s="29" t="s">
        <v>203</v>
      </c>
      <c r="O108" s="29" t="s">
        <v>203</v>
      </c>
      <c r="P108" s="29">
        <f>SUM(I108:O108)</f>
        <v>119427</v>
      </c>
      <c r="Q108" s="51"/>
      <c r="R108" s="51"/>
    </row>
    <row r="109" spans="1:18" ht="23.25">
      <c r="A109" s="17"/>
      <c r="B109" s="44" t="s">
        <v>244</v>
      </c>
      <c r="C109" s="12" t="s">
        <v>245</v>
      </c>
      <c r="D109" s="29" t="s">
        <v>203</v>
      </c>
      <c r="E109" s="29" t="s">
        <v>203</v>
      </c>
      <c r="F109" s="29" t="s">
        <v>203</v>
      </c>
      <c r="G109" s="12">
        <v>1</v>
      </c>
      <c r="H109" s="29" t="s">
        <v>203</v>
      </c>
      <c r="I109" s="12">
        <v>1</v>
      </c>
      <c r="J109" s="29" t="s">
        <v>203</v>
      </c>
      <c r="K109" s="12">
        <v>2</v>
      </c>
      <c r="L109" s="12">
        <v>1</v>
      </c>
      <c r="M109" s="29" t="s">
        <v>203</v>
      </c>
      <c r="N109" s="29" t="s">
        <v>203</v>
      </c>
      <c r="O109" s="42">
        <v>3</v>
      </c>
      <c r="P109" s="29">
        <f>SUM(G109:O109)</f>
        <v>8</v>
      </c>
      <c r="Q109" s="51"/>
      <c r="R109" s="51"/>
    </row>
    <row r="110" spans="1:18" ht="23.25">
      <c r="A110" s="17"/>
      <c r="B110" s="73"/>
      <c r="C110" s="12" t="s">
        <v>84</v>
      </c>
      <c r="D110" s="29" t="s">
        <v>203</v>
      </c>
      <c r="E110" s="29" t="s">
        <v>203</v>
      </c>
      <c r="F110" s="29" t="s">
        <v>203</v>
      </c>
      <c r="G110" s="6">
        <v>1</v>
      </c>
      <c r="H110" s="29" t="s">
        <v>203</v>
      </c>
      <c r="I110" s="6">
        <v>1</v>
      </c>
      <c r="J110" s="29" t="s">
        <v>203</v>
      </c>
      <c r="K110" s="6">
        <v>2</v>
      </c>
      <c r="L110" s="6">
        <v>1</v>
      </c>
      <c r="M110" s="29" t="s">
        <v>203</v>
      </c>
      <c r="N110" s="29" t="s">
        <v>203</v>
      </c>
      <c r="O110" s="48">
        <v>3</v>
      </c>
      <c r="P110" s="29">
        <f>SUM(G110:O110)</f>
        <v>8</v>
      </c>
      <c r="Q110" s="51"/>
      <c r="R110" s="51"/>
    </row>
    <row r="111" spans="1:18" ht="23.25">
      <c r="A111" s="17"/>
      <c r="B111" s="5"/>
      <c r="C111" s="6" t="s">
        <v>24</v>
      </c>
      <c r="D111" s="29" t="s">
        <v>203</v>
      </c>
      <c r="E111" s="29" t="s">
        <v>203</v>
      </c>
      <c r="F111" s="29" t="s">
        <v>203</v>
      </c>
      <c r="G111" s="128">
        <v>6900</v>
      </c>
      <c r="H111" s="29" t="s">
        <v>203</v>
      </c>
      <c r="I111" s="128">
        <v>5000</v>
      </c>
      <c r="J111" s="29" t="s">
        <v>203</v>
      </c>
      <c r="K111" s="99">
        <v>30200</v>
      </c>
      <c r="L111" s="128">
        <v>1400</v>
      </c>
      <c r="M111" s="29" t="s">
        <v>203</v>
      </c>
      <c r="N111" s="29" t="s">
        <v>203</v>
      </c>
      <c r="O111" s="113">
        <v>9000</v>
      </c>
      <c r="P111" s="29">
        <f>SUM(G111:O111)</f>
        <v>52500</v>
      </c>
      <c r="Q111" s="51"/>
      <c r="R111" s="51"/>
    </row>
    <row r="112" spans="1:18" ht="21.75">
      <c r="A112" s="17"/>
      <c r="B112" s="44"/>
      <c r="C112" s="42"/>
      <c r="D112" s="94"/>
      <c r="E112" s="92"/>
      <c r="F112" s="92"/>
      <c r="G112" s="42"/>
      <c r="H112" s="42"/>
      <c r="I112" s="42"/>
      <c r="J112" s="42"/>
      <c r="K112" s="42"/>
      <c r="L112" s="42"/>
      <c r="M112" s="42"/>
      <c r="N112" s="42"/>
      <c r="O112" s="42"/>
      <c r="P112" s="46"/>
      <c r="Q112" s="51"/>
      <c r="R112" s="51"/>
    </row>
    <row r="113" spans="1:18" ht="21.75">
      <c r="A113" s="17"/>
      <c r="B113" s="17"/>
      <c r="C113" s="42"/>
      <c r="D113" s="94"/>
      <c r="E113" s="92"/>
      <c r="F113" s="92"/>
      <c r="G113" s="42"/>
      <c r="H113" s="42"/>
      <c r="I113" s="42"/>
      <c r="J113" s="42"/>
      <c r="K113" s="75"/>
      <c r="L113" s="42"/>
      <c r="M113" s="42"/>
      <c r="N113" s="42"/>
      <c r="O113" s="42"/>
      <c r="P113" s="46"/>
      <c r="Q113" s="51"/>
      <c r="R113" s="51"/>
    </row>
    <row r="114" spans="1:18" ht="21.75">
      <c r="A114" s="17"/>
      <c r="B114" s="44"/>
      <c r="C114" s="42"/>
      <c r="D114" s="94"/>
      <c r="E114" s="92"/>
      <c r="F114" s="92"/>
      <c r="G114" s="42"/>
      <c r="H114" s="42"/>
      <c r="I114" s="42"/>
      <c r="J114" s="42"/>
      <c r="K114" s="78"/>
      <c r="L114" s="42"/>
      <c r="M114" s="42"/>
      <c r="N114" s="42"/>
      <c r="O114" s="42"/>
      <c r="P114" s="46"/>
      <c r="Q114" s="51"/>
      <c r="R114" s="51"/>
    </row>
    <row r="115" spans="1:18" ht="21.75">
      <c r="A115" s="17"/>
      <c r="B115" s="17"/>
      <c r="C115" s="42"/>
      <c r="D115" s="94"/>
      <c r="E115" s="92"/>
      <c r="F115" s="92"/>
      <c r="G115" s="42"/>
      <c r="H115" s="42"/>
      <c r="I115" s="42"/>
      <c r="J115" s="42"/>
      <c r="K115" s="78"/>
      <c r="L115" s="75"/>
      <c r="M115" s="42"/>
      <c r="N115" s="42"/>
      <c r="O115" s="42"/>
      <c r="P115" s="46"/>
      <c r="Q115" s="51"/>
      <c r="R115" s="51"/>
    </row>
    <row r="116" spans="1:18" ht="21.75">
      <c r="A116" s="17"/>
      <c r="B116" s="44"/>
      <c r="C116" s="42"/>
      <c r="D116" s="94"/>
      <c r="E116" s="92"/>
      <c r="F116" s="92"/>
      <c r="G116" s="42"/>
      <c r="H116" s="42"/>
      <c r="I116" s="42"/>
      <c r="J116" s="42"/>
      <c r="K116" s="42"/>
      <c r="L116" s="42"/>
      <c r="M116" s="42"/>
      <c r="N116" s="42"/>
      <c r="O116" s="42"/>
      <c r="P116" s="46"/>
      <c r="Q116" s="51"/>
      <c r="R116" s="51"/>
    </row>
    <row r="117" spans="1:18" ht="21.75">
      <c r="A117" s="17"/>
      <c r="B117" s="43"/>
      <c r="C117" s="42"/>
      <c r="D117" s="91"/>
      <c r="E117" s="77"/>
      <c r="F117" s="76"/>
      <c r="G117" s="66"/>
      <c r="H117" s="48"/>
      <c r="I117" s="48"/>
      <c r="J117" s="48"/>
      <c r="K117" s="48"/>
      <c r="L117" s="48"/>
      <c r="M117" s="48"/>
      <c r="N117" s="48"/>
      <c r="O117" s="48"/>
      <c r="P117" s="50"/>
      <c r="Q117" s="51"/>
      <c r="R117" s="51"/>
    </row>
    <row r="118" spans="1:18" ht="21.75">
      <c r="A118" s="45"/>
      <c r="B118" s="114"/>
      <c r="C118" s="115"/>
      <c r="D118" s="94"/>
      <c r="E118" s="116"/>
      <c r="F118" s="92"/>
      <c r="G118" s="113"/>
      <c r="H118" s="42"/>
      <c r="I118" s="42"/>
      <c r="J118" s="42"/>
      <c r="K118" s="42"/>
      <c r="L118" s="48"/>
      <c r="M118" s="42"/>
      <c r="N118" s="42"/>
      <c r="O118" s="42"/>
      <c r="P118" s="46"/>
      <c r="Q118" s="51"/>
      <c r="R118" s="51"/>
    </row>
    <row r="119" spans="1:18" ht="21.75">
      <c r="A119" s="45"/>
      <c r="B119" s="70"/>
      <c r="C119" s="71"/>
      <c r="D119" s="94"/>
      <c r="E119" s="92"/>
      <c r="F119" s="92"/>
      <c r="G119" s="42"/>
      <c r="H119" s="42"/>
      <c r="I119" s="42"/>
      <c r="J119" s="42"/>
      <c r="K119" s="42"/>
      <c r="L119" s="75"/>
      <c r="M119" s="42"/>
      <c r="N119" s="42"/>
      <c r="O119" s="42"/>
      <c r="P119" s="46"/>
      <c r="Q119" s="51"/>
      <c r="R119" s="51"/>
    </row>
    <row r="120" spans="1:18" ht="21.75">
      <c r="A120" s="17"/>
      <c r="B120" s="44"/>
      <c r="C120" s="48"/>
      <c r="D120" s="91"/>
      <c r="E120" s="76"/>
      <c r="F120" s="76"/>
      <c r="G120" s="66"/>
      <c r="H120" s="48"/>
      <c r="I120" s="48"/>
      <c r="J120" s="48"/>
      <c r="K120" s="48"/>
      <c r="L120" s="48"/>
      <c r="M120" s="48"/>
      <c r="N120" s="48"/>
      <c r="O120" s="48"/>
      <c r="P120" s="50"/>
      <c r="Q120" s="51"/>
      <c r="R120" s="51"/>
    </row>
    <row r="121" spans="1:16" ht="23.25">
      <c r="A121" s="67"/>
      <c r="B121" s="72" t="s">
        <v>273</v>
      </c>
      <c r="C121" s="12"/>
      <c r="D121" s="81"/>
      <c r="E121" s="35"/>
      <c r="F121" s="35"/>
      <c r="G121" s="6"/>
      <c r="H121" s="6"/>
      <c r="I121" s="6"/>
      <c r="J121" s="6"/>
      <c r="K121" s="6"/>
      <c r="L121" s="6"/>
      <c r="M121" s="6"/>
      <c r="N121" s="6"/>
      <c r="O121" s="6"/>
      <c r="P121" s="30"/>
    </row>
    <row r="122" spans="1:16" ht="23.25">
      <c r="A122" s="17"/>
      <c r="B122" s="17" t="s">
        <v>274</v>
      </c>
      <c r="C122" s="48" t="s">
        <v>24</v>
      </c>
      <c r="D122" s="29"/>
      <c r="E122" s="29"/>
      <c r="F122" s="90">
        <v>497282.5</v>
      </c>
      <c r="G122" s="29"/>
      <c r="H122" s="29"/>
      <c r="I122" s="29"/>
      <c r="J122" s="29"/>
      <c r="K122" s="29"/>
      <c r="L122" s="42"/>
      <c r="M122" s="42"/>
      <c r="N122" s="42"/>
      <c r="O122" s="42"/>
      <c r="P122" s="49">
        <f>SUM(F122:O122)</f>
        <v>497282.5</v>
      </c>
    </row>
    <row r="123" spans="1:16" ht="23.25">
      <c r="A123" s="17"/>
      <c r="B123" s="17" t="s">
        <v>275</v>
      </c>
      <c r="C123" s="48" t="s">
        <v>24</v>
      </c>
      <c r="D123" s="29"/>
      <c r="E123" s="29"/>
      <c r="F123" s="29"/>
      <c r="G123" s="125">
        <v>497282.5</v>
      </c>
      <c r="H123" s="29"/>
      <c r="I123" s="29"/>
      <c r="J123" s="29"/>
      <c r="K123" s="29"/>
      <c r="L123" s="48"/>
      <c r="M123" s="90"/>
      <c r="N123" s="48"/>
      <c r="O123" s="48"/>
      <c r="P123" s="49">
        <f>SUM(G123:O123)</f>
        <v>497282.5</v>
      </c>
    </row>
    <row r="124" spans="1:16" ht="23.25">
      <c r="A124" s="17"/>
      <c r="B124" s="44" t="s">
        <v>276</v>
      </c>
      <c r="C124" s="48" t="s">
        <v>24</v>
      </c>
      <c r="D124" s="29"/>
      <c r="E124" s="29"/>
      <c r="F124" s="29"/>
      <c r="G124" s="29"/>
      <c r="H124" s="66">
        <v>535095</v>
      </c>
      <c r="I124" s="29"/>
      <c r="J124" s="29"/>
      <c r="K124" s="29"/>
      <c r="L124" s="48"/>
      <c r="M124" s="48"/>
      <c r="N124" s="48"/>
      <c r="O124" s="48"/>
      <c r="P124" s="50">
        <f>SUM(H124:O124)</f>
        <v>535095</v>
      </c>
    </row>
    <row r="125" spans="1:16" ht="23.25">
      <c r="A125" s="17"/>
      <c r="B125" s="17" t="s">
        <v>277</v>
      </c>
      <c r="C125" s="48" t="s">
        <v>24</v>
      </c>
      <c r="D125" s="29"/>
      <c r="E125" s="29"/>
      <c r="F125" s="29"/>
      <c r="G125" s="29"/>
      <c r="H125" s="90">
        <v>497282.5</v>
      </c>
      <c r="I125" s="29"/>
      <c r="J125" s="29"/>
      <c r="K125" s="29"/>
      <c r="L125" s="48"/>
      <c r="M125" s="48"/>
      <c r="N125" s="48"/>
      <c r="O125" s="48"/>
      <c r="P125" s="50">
        <f>SUM(H125:O125)</f>
        <v>497282.5</v>
      </c>
    </row>
    <row r="126" spans="1:16" ht="23.25">
      <c r="A126" s="17"/>
      <c r="B126" s="44" t="s">
        <v>278</v>
      </c>
      <c r="C126" s="48" t="s">
        <v>24</v>
      </c>
      <c r="D126" s="29"/>
      <c r="E126" s="29"/>
      <c r="F126" s="29"/>
      <c r="G126" s="29"/>
      <c r="H126" s="29"/>
      <c r="I126" s="29"/>
      <c r="J126" s="29"/>
      <c r="K126" s="48">
        <v>49996.85</v>
      </c>
      <c r="L126" s="48"/>
      <c r="M126" s="48"/>
      <c r="N126" s="48"/>
      <c r="O126" s="48"/>
      <c r="P126" s="50">
        <f>SUM(K126:O126)</f>
        <v>49996.85</v>
      </c>
    </row>
    <row r="127" spans="1:16" ht="23.25">
      <c r="A127" s="17"/>
      <c r="B127" s="44" t="s">
        <v>279</v>
      </c>
      <c r="C127" s="48" t="s">
        <v>24</v>
      </c>
      <c r="D127" s="29"/>
      <c r="E127" s="29"/>
      <c r="F127" s="29"/>
      <c r="G127" s="29"/>
      <c r="H127" s="29"/>
      <c r="I127" s="29"/>
      <c r="J127" s="29"/>
      <c r="K127" s="66">
        <v>750000</v>
      </c>
      <c r="L127" s="48"/>
      <c r="M127" s="48"/>
      <c r="N127" s="48"/>
      <c r="O127" s="48"/>
      <c r="P127" s="50">
        <f>SUM(K127:O127)</f>
        <v>750000</v>
      </c>
    </row>
    <row r="128" spans="1:16" ht="23.25">
      <c r="A128" s="17"/>
      <c r="B128" s="17" t="s">
        <v>280</v>
      </c>
      <c r="C128" s="48" t="s">
        <v>24</v>
      </c>
      <c r="D128" s="29"/>
      <c r="E128" s="29"/>
      <c r="F128" s="29"/>
      <c r="G128" s="29"/>
      <c r="H128" s="29"/>
      <c r="I128" s="29"/>
      <c r="J128" s="29"/>
      <c r="K128" s="90">
        <v>497282.5</v>
      </c>
      <c r="L128" s="48"/>
      <c r="M128" s="48"/>
      <c r="N128" s="48"/>
      <c r="O128" s="48"/>
      <c r="P128" s="50">
        <f>SUM(K128:O128)</f>
        <v>497282.5</v>
      </c>
    </row>
    <row r="129" spans="1:16" ht="23.25">
      <c r="A129" s="17"/>
      <c r="B129" s="44" t="s">
        <v>308</v>
      </c>
      <c r="C129" s="48" t="s">
        <v>26</v>
      </c>
      <c r="D129" s="29"/>
      <c r="E129" s="29"/>
      <c r="F129" s="29"/>
      <c r="G129" s="29"/>
      <c r="H129" s="29"/>
      <c r="I129" s="29"/>
      <c r="J129" s="29"/>
      <c r="K129" s="48">
        <v>2</v>
      </c>
      <c r="L129" s="48"/>
      <c r="M129" s="48"/>
      <c r="N129" s="48"/>
      <c r="O129" s="48"/>
      <c r="P129" s="50">
        <f>SUM(D129:O129)</f>
        <v>2</v>
      </c>
    </row>
    <row r="130" spans="1:16" ht="23.25">
      <c r="A130" s="17"/>
      <c r="B130" s="44"/>
      <c r="C130" s="48" t="s">
        <v>24</v>
      </c>
      <c r="D130" s="29"/>
      <c r="E130" s="29"/>
      <c r="F130" s="29"/>
      <c r="G130" s="29"/>
      <c r="H130" s="29"/>
      <c r="I130" s="29"/>
      <c r="J130" s="29"/>
      <c r="K130" s="66">
        <v>98975</v>
      </c>
      <c r="L130" s="48"/>
      <c r="M130" s="48"/>
      <c r="N130" s="48"/>
      <c r="O130" s="48"/>
      <c r="P130" s="50">
        <f>SUM(D130:O130)</f>
        <v>98975</v>
      </c>
    </row>
    <row r="131" spans="1:16" ht="23.25">
      <c r="A131" s="17"/>
      <c r="B131" s="17" t="s">
        <v>313</v>
      </c>
      <c r="C131" s="48" t="s">
        <v>24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66">
        <v>750000</v>
      </c>
      <c r="N131" s="48"/>
      <c r="O131" s="48"/>
      <c r="P131" s="50">
        <f>SUM(M131:O131)</f>
        <v>750000</v>
      </c>
    </row>
    <row r="132" spans="1:16" ht="21.75">
      <c r="A132" s="17"/>
      <c r="B132" s="17" t="s">
        <v>322</v>
      </c>
      <c r="C132" s="48" t="s">
        <v>24</v>
      </c>
      <c r="D132" s="91"/>
      <c r="E132" s="76"/>
      <c r="F132" s="76"/>
      <c r="G132" s="48"/>
      <c r="H132" s="75"/>
      <c r="I132" s="48"/>
      <c r="J132" s="48"/>
      <c r="K132" s="78"/>
      <c r="L132" s="48"/>
      <c r="M132" s="48"/>
      <c r="N132" s="48"/>
      <c r="O132" s="66">
        <v>750000</v>
      </c>
      <c r="P132" s="50">
        <f>SUM(D132:O132)</f>
        <v>750000</v>
      </c>
    </row>
    <row r="133" spans="1:16" ht="21.75">
      <c r="A133" s="17"/>
      <c r="B133" s="44" t="s">
        <v>323</v>
      </c>
      <c r="C133" s="48" t="s">
        <v>24</v>
      </c>
      <c r="D133" s="91"/>
      <c r="E133" s="76"/>
      <c r="F133" s="76"/>
      <c r="G133" s="48"/>
      <c r="H133" s="48"/>
      <c r="I133" s="48"/>
      <c r="J133" s="48"/>
      <c r="K133" s="78"/>
      <c r="L133" s="75"/>
      <c r="M133" s="48"/>
      <c r="N133" s="48"/>
      <c r="O133" s="66">
        <v>998978</v>
      </c>
      <c r="P133" s="50">
        <f>SUM(D133:O133)</f>
        <v>998978</v>
      </c>
    </row>
    <row r="134" spans="1:16" ht="21.75">
      <c r="A134" s="17"/>
      <c r="B134" s="44" t="s">
        <v>324</v>
      </c>
      <c r="C134" s="48"/>
      <c r="D134" s="91"/>
      <c r="E134" s="76"/>
      <c r="F134" s="76"/>
      <c r="G134" s="48"/>
      <c r="H134" s="75"/>
      <c r="I134" s="48"/>
      <c r="J134" s="48"/>
      <c r="K134" s="48"/>
      <c r="L134" s="48"/>
      <c r="M134" s="48"/>
      <c r="N134" s="48"/>
      <c r="O134" s="48"/>
      <c r="P134" s="50"/>
    </row>
    <row r="135" spans="1:16" ht="21.75">
      <c r="A135" s="17"/>
      <c r="B135" s="44" t="s">
        <v>325</v>
      </c>
      <c r="C135" s="48" t="s">
        <v>24</v>
      </c>
      <c r="D135" s="91"/>
      <c r="E135" s="76"/>
      <c r="F135" s="76"/>
      <c r="G135" s="48"/>
      <c r="H135" s="75"/>
      <c r="I135" s="48"/>
      <c r="J135" s="75"/>
      <c r="K135" s="48"/>
      <c r="L135" s="48"/>
      <c r="M135" s="48"/>
      <c r="N135" s="48"/>
      <c r="O135" s="66">
        <v>50000</v>
      </c>
      <c r="P135" s="50">
        <f>SUM(D135:O135)</f>
        <v>50000</v>
      </c>
    </row>
    <row r="136" spans="1:16" ht="21.75">
      <c r="A136" s="17"/>
      <c r="B136" s="44" t="s">
        <v>323</v>
      </c>
      <c r="C136" s="48" t="s">
        <v>24</v>
      </c>
      <c r="D136" s="91"/>
      <c r="E136" s="76"/>
      <c r="F136" s="76"/>
      <c r="G136" s="48"/>
      <c r="H136" s="75"/>
      <c r="I136" s="48"/>
      <c r="J136" s="48"/>
      <c r="K136" s="48"/>
      <c r="L136" s="48"/>
      <c r="M136" s="48"/>
      <c r="N136" s="48"/>
      <c r="O136" s="66">
        <v>1000000</v>
      </c>
      <c r="P136" s="50">
        <f>SUM(D136:O136)</f>
        <v>1000000</v>
      </c>
    </row>
    <row r="137" spans="1:16" ht="21.75">
      <c r="A137" s="17"/>
      <c r="B137" s="44" t="s">
        <v>324</v>
      </c>
      <c r="C137" s="48"/>
      <c r="D137" s="91"/>
      <c r="E137" s="76"/>
      <c r="F137" s="76"/>
      <c r="G137" s="48"/>
      <c r="H137" s="75"/>
      <c r="I137" s="48"/>
      <c r="J137" s="75"/>
      <c r="K137" s="48"/>
      <c r="L137" s="48"/>
      <c r="M137" s="48"/>
      <c r="N137" s="48"/>
      <c r="O137" s="48"/>
      <c r="P137" s="50"/>
    </row>
    <row r="138" spans="1:16" ht="21.75">
      <c r="A138" s="17"/>
      <c r="B138" s="44"/>
      <c r="C138" s="48"/>
      <c r="D138" s="91"/>
      <c r="E138" s="76"/>
      <c r="F138" s="76"/>
      <c r="G138" s="48"/>
      <c r="H138" s="48"/>
      <c r="I138" s="48"/>
      <c r="J138" s="48"/>
      <c r="K138" s="78"/>
      <c r="L138" s="75"/>
      <c r="M138" s="48"/>
      <c r="N138" s="48"/>
      <c r="O138" s="48"/>
      <c r="P138" s="50"/>
    </row>
    <row r="139" spans="1:16" ht="21.75">
      <c r="A139" s="92"/>
      <c r="B139" s="93"/>
      <c r="C139" s="48"/>
      <c r="D139" s="91"/>
      <c r="E139" s="76"/>
      <c r="F139" s="76"/>
      <c r="G139" s="48"/>
      <c r="H139" s="48"/>
      <c r="I139" s="48"/>
      <c r="J139" s="48"/>
      <c r="K139" s="48"/>
      <c r="L139" s="48"/>
      <c r="M139" s="48"/>
      <c r="N139" s="48"/>
      <c r="O139" s="48"/>
      <c r="P139" s="50"/>
    </row>
    <row r="140" spans="1:16" ht="21.75">
      <c r="A140" s="92"/>
      <c r="B140" s="109"/>
      <c r="C140" s="48"/>
      <c r="D140" s="94"/>
      <c r="E140" s="92"/>
      <c r="F140" s="92"/>
      <c r="G140" s="42"/>
      <c r="H140" s="42"/>
      <c r="I140" s="42"/>
      <c r="J140" s="42"/>
      <c r="K140" s="42"/>
      <c r="L140" s="42"/>
      <c r="M140" s="42"/>
      <c r="N140" s="42"/>
      <c r="O140" s="42"/>
      <c r="P140" s="46"/>
    </row>
  </sheetData>
  <mergeCells count="2">
    <mergeCell ref="A1:P1"/>
    <mergeCell ref="D2:P2"/>
  </mergeCells>
  <printOptions horizontalCentered="1" verticalCentered="1"/>
  <pageMargins left="0.5511811023622047" right="0.35433070866141736" top="0.5905511811023623" bottom="0.3937007874015748" header="0.31496062992125984" footer="0.31496062992125984"/>
  <pageSetup horizontalDpi="180" verticalDpi="180" orientation="landscape" paperSize="5" r:id="rId2"/>
  <ignoredErrors>
    <ignoredError sqref="P5:P7 P80:P81 P103:P104 P106:P111 P65:P68 P15:P48 P135:P136 P122:P130 P132:P133 P53:P63 P70:P71 P73:P74 P76 P78 P11:P13" emptyCellReference="1"/>
    <ignoredError sqref="P131 P69" emptyCellReference="1" formula="1"/>
    <ignoredError sqref="B38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6" sqref="A1:E96"/>
    </sheetView>
  </sheetViews>
  <sheetFormatPr defaultColWidth="9.140625" defaultRowHeight="21.75"/>
  <cols>
    <col min="1" max="1" width="5.7109375" style="192" bestFit="1" customWidth="1"/>
    <col min="2" max="2" width="95.421875" style="167" bestFit="1" customWidth="1"/>
    <col min="3" max="3" width="7.7109375" style="167" bestFit="1" customWidth="1"/>
    <col min="4" max="5" width="9.28125" style="175" bestFit="1" customWidth="1"/>
    <col min="6" max="6" width="33.421875" style="167" bestFit="1" customWidth="1"/>
    <col min="7" max="16384" width="9.140625" style="167" customWidth="1"/>
  </cols>
  <sheetData>
    <row r="1" spans="1:5" ht="23.25">
      <c r="A1" s="203" t="s">
        <v>359</v>
      </c>
      <c r="B1" s="203"/>
      <c r="C1" s="203"/>
      <c r="D1" s="203"/>
      <c r="E1" s="203"/>
    </row>
    <row r="2" spans="1:5" ht="23.25">
      <c r="A2" s="203" t="s">
        <v>360</v>
      </c>
      <c r="B2" s="203"/>
      <c r="C2" s="203"/>
      <c r="D2" s="203"/>
      <c r="E2" s="203"/>
    </row>
    <row r="3" spans="1:5" ht="10.5" customHeight="1">
      <c r="A3" s="179"/>
      <c r="B3" s="179"/>
      <c r="C3" s="179"/>
      <c r="D3" s="180"/>
      <c r="E3" s="180"/>
    </row>
    <row r="4" spans="1:6" ht="23.25">
      <c r="A4" s="166" t="s">
        <v>4</v>
      </c>
      <c r="B4" s="204" t="s">
        <v>0</v>
      </c>
      <c r="C4" s="166" t="s">
        <v>2</v>
      </c>
      <c r="D4" s="202" t="s">
        <v>357</v>
      </c>
      <c r="E4" s="202" t="s">
        <v>358</v>
      </c>
      <c r="F4" s="202" t="s">
        <v>363</v>
      </c>
    </row>
    <row r="5" spans="1:6" ht="23.25">
      <c r="A5" s="168" t="s">
        <v>5</v>
      </c>
      <c r="B5" s="205"/>
      <c r="C5" s="168" t="s">
        <v>3</v>
      </c>
      <c r="D5" s="202"/>
      <c r="E5" s="202"/>
      <c r="F5" s="202"/>
    </row>
    <row r="6" spans="1:89" s="182" customFormat="1" ht="23.25">
      <c r="A6" s="169">
        <v>1</v>
      </c>
      <c r="B6" s="170" t="s">
        <v>41</v>
      </c>
      <c r="C6" s="169"/>
      <c r="D6" s="171"/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81"/>
      <c r="CK6" s="183"/>
    </row>
    <row r="7" spans="1:3" ht="23.25">
      <c r="A7" s="176"/>
      <c r="B7" s="174" t="s">
        <v>6</v>
      </c>
      <c r="C7" s="173"/>
    </row>
    <row r="8" spans="1:5" ht="23.25">
      <c r="A8" s="10" t="s">
        <v>42</v>
      </c>
      <c r="B8" s="11" t="s">
        <v>12</v>
      </c>
      <c r="C8" s="176" t="s">
        <v>119</v>
      </c>
      <c r="D8" s="177">
        <v>48</v>
      </c>
      <c r="E8" s="165">
        <v>37</v>
      </c>
    </row>
    <row r="9" spans="1:5" ht="23.25">
      <c r="A9" s="10" t="s">
        <v>254</v>
      </c>
      <c r="B9" s="11" t="s">
        <v>255</v>
      </c>
      <c r="C9" s="176" t="s">
        <v>119</v>
      </c>
      <c r="D9" s="177">
        <v>72</v>
      </c>
      <c r="E9" s="165">
        <v>91</v>
      </c>
    </row>
    <row r="10" spans="1:5" s="178" customFormat="1" ht="23.25">
      <c r="A10" s="10" t="s">
        <v>43</v>
      </c>
      <c r="B10" s="11" t="s">
        <v>29</v>
      </c>
      <c r="C10" s="176" t="s">
        <v>119</v>
      </c>
      <c r="D10" s="177">
        <v>48</v>
      </c>
      <c r="E10" s="165">
        <v>41</v>
      </c>
    </row>
    <row r="11" spans="1:16" s="184" customFormat="1" ht="23.25">
      <c r="A11" s="10" t="s">
        <v>44</v>
      </c>
      <c r="B11" s="11" t="s">
        <v>28</v>
      </c>
      <c r="C11" s="176" t="s">
        <v>119</v>
      </c>
      <c r="D11" s="177">
        <v>48</v>
      </c>
      <c r="E11" s="165">
        <v>55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</row>
    <row r="12" spans="1:5" ht="23.25">
      <c r="A12" s="10" t="s">
        <v>45</v>
      </c>
      <c r="B12" s="11" t="s">
        <v>121</v>
      </c>
      <c r="C12" s="176" t="s">
        <v>119</v>
      </c>
      <c r="D12" s="177">
        <v>144</v>
      </c>
      <c r="E12" s="165">
        <v>170</v>
      </c>
    </row>
    <row r="13" spans="1:5" ht="23.25">
      <c r="A13" s="10" t="s">
        <v>46</v>
      </c>
      <c r="B13" s="11" t="s">
        <v>205</v>
      </c>
      <c r="C13" s="176" t="s">
        <v>119</v>
      </c>
      <c r="D13" s="177">
        <v>192</v>
      </c>
      <c r="E13" s="165">
        <v>340</v>
      </c>
    </row>
    <row r="14" spans="1:6" ht="23.25">
      <c r="A14" s="10" t="s">
        <v>47</v>
      </c>
      <c r="B14" s="11" t="s">
        <v>264</v>
      </c>
      <c r="C14" s="176" t="s">
        <v>119</v>
      </c>
      <c r="D14" s="177">
        <v>72</v>
      </c>
      <c r="E14" s="165">
        <v>0</v>
      </c>
      <c r="F14" s="167" t="s">
        <v>361</v>
      </c>
    </row>
    <row r="15" spans="1:6" ht="23.25">
      <c r="A15" s="10" t="s">
        <v>48</v>
      </c>
      <c r="B15" s="11" t="s">
        <v>265</v>
      </c>
      <c r="C15" s="176" t="s">
        <v>119</v>
      </c>
      <c r="D15" s="177">
        <v>48</v>
      </c>
      <c r="E15" s="165">
        <v>0</v>
      </c>
      <c r="F15" s="167" t="s">
        <v>362</v>
      </c>
    </row>
    <row r="16" spans="1:5" s="178" customFormat="1" ht="21.75" customHeight="1">
      <c r="A16" s="10" t="s">
        <v>49</v>
      </c>
      <c r="B16" s="11" t="s">
        <v>13</v>
      </c>
      <c r="C16" s="176" t="s">
        <v>119</v>
      </c>
      <c r="D16" s="177">
        <v>600</v>
      </c>
      <c r="E16" s="165">
        <v>1884</v>
      </c>
    </row>
    <row r="17" spans="1:16" s="184" customFormat="1" ht="21.75" customHeight="1">
      <c r="A17" s="10" t="s">
        <v>50</v>
      </c>
      <c r="B17" s="11" t="s">
        <v>122</v>
      </c>
      <c r="C17" s="176" t="s">
        <v>119</v>
      </c>
      <c r="D17" s="177">
        <v>1200</v>
      </c>
      <c r="E17" s="165">
        <v>2551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5" ht="21.75" customHeight="1">
      <c r="A18" s="10" t="s">
        <v>268</v>
      </c>
      <c r="B18" s="11" t="s">
        <v>120</v>
      </c>
      <c r="C18" s="176" t="s">
        <v>119</v>
      </c>
      <c r="D18" s="177">
        <v>1200</v>
      </c>
      <c r="E18" s="165">
        <v>1134</v>
      </c>
    </row>
    <row r="19" spans="1:6" ht="21.75" customHeight="1">
      <c r="A19" s="12">
        <v>1.12</v>
      </c>
      <c r="B19" s="11" t="s">
        <v>260</v>
      </c>
      <c r="C19" s="176" t="s">
        <v>119</v>
      </c>
      <c r="D19" s="177">
        <v>0</v>
      </c>
      <c r="E19" s="165">
        <v>65</v>
      </c>
      <c r="F19" s="167" t="s">
        <v>364</v>
      </c>
    </row>
    <row r="20" spans="1:5" ht="21.75" customHeight="1">
      <c r="A20" s="10" t="s">
        <v>51</v>
      </c>
      <c r="B20" s="11" t="s">
        <v>107</v>
      </c>
      <c r="C20" s="176" t="s">
        <v>119</v>
      </c>
      <c r="D20" s="177">
        <v>120</v>
      </c>
      <c r="E20" s="165">
        <v>117</v>
      </c>
    </row>
    <row r="21" spans="1:16" s="184" customFormat="1" ht="21.75" customHeight="1">
      <c r="A21" s="10" t="s">
        <v>52</v>
      </c>
      <c r="B21" s="11" t="s">
        <v>25</v>
      </c>
      <c r="C21" s="176" t="s">
        <v>119</v>
      </c>
      <c r="D21" s="177">
        <v>0</v>
      </c>
      <c r="E21" s="165">
        <v>53</v>
      </c>
      <c r="F21" s="167" t="s">
        <v>364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</row>
    <row r="22" spans="1:16" s="184" customFormat="1" ht="21.75" customHeight="1">
      <c r="A22" s="10" t="s">
        <v>53</v>
      </c>
      <c r="B22" s="11" t="s">
        <v>261</v>
      </c>
      <c r="C22" s="176" t="s">
        <v>119</v>
      </c>
      <c r="D22" s="177">
        <v>0</v>
      </c>
      <c r="E22" s="165">
        <v>31</v>
      </c>
      <c r="F22" s="167" t="s">
        <v>364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</row>
    <row r="23" spans="1:16" s="184" customFormat="1" ht="21.75" customHeight="1">
      <c r="A23" s="10" t="s">
        <v>54</v>
      </c>
      <c r="B23" s="11" t="s">
        <v>9</v>
      </c>
      <c r="C23" s="176" t="s">
        <v>119</v>
      </c>
      <c r="D23" s="177">
        <v>120</v>
      </c>
      <c r="E23" s="165">
        <v>259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</row>
    <row r="24" spans="1:16" s="184" customFormat="1" ht="21.75" customHeight="1">
      <c r="A24" s="10" t="s">
        <v>55</v>
      </c>
      <c r="B24" s="11" t="s">
        <v>11</v>
      </c>
      <c r="C24" s="176" t="s">
        <v>119</v>
      </c>
      <c r="D24" s="177">
        <v>72</v>
      </c>
      <c r="E24" s="165">
        <v>144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</row>
    <row r="25" spans="1:16" s="184" customFormat="1" ht="21.75" customHeight="1">
      <c r="A25" s="10" t="s">
        <v>56</v>
      </c>
      <c r="B25" s="11" t="s">
        <v>10</v>
      </c>
      <c r="C25" s="176" t="s">
        <v>119</v>
      </c>
      <c r="D25" s="177">
        <v>576</v>
      </c>
      <c r="E25" s="165">
        <v>769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pans="1:16" s="184" customFormat="1" ht="21.75" customHeight="1">
      <c r="A26" s="10" t="s">
        <v>57</v>
      </c>
      <c r="B26" s="11" t="s">
        <v>31</v>
      </c>
      <c r="C26" s="176" t="s">
        <v>119</v>
      </c>
      <c r="D26" s="177">
        <v>168</v>
      </c>
      <c r="E26" s="165">
        <v>431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</row>
    <row r="27" spans="1:16" s="184" customFormat="1" ht="21.75" customHeight="1">
      <c r="A27" s="10" t="s">
        <v>58</v>
      </c>
      <c r="B27" s="11" t="s">
        <v>238</v>
      </c>
      <c r="C27" s="176" t="s">
        <v>119</v>
      </c>
      <c r="D27" s="177">
        <v>720</v>
      </c>
      <c r="E27" s="165">
        <v>617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</row>
    <row r="28" spans="1:16" s="184" customFormat="1" ht="21.75" customHeight="1">
      <c r="A28" s="10" t="s">
        <v>59</v>
      </c>
      <c r="B28" s="11" t="s">
        <v>135</v>
      </c>
      <c r="C28" s="176" t="s">
        <v>119</v>
      </c>
      <c r="D28" s="177">
        <v>288</v>
      </c>
      <c r="E28" s="165">
        <v>285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s="184" customFormat="1" ht="21.75" customHeight="1">
      <c r="A29" s="10" t="s">
        <v>60</v>
      </c>
      <c r="B29" s="11" t="s">
        <v>207</v>
      </c>
      <c r="C29" s="176" t="s">
        <v>119</v>
      </c>
      <c r="D29" s="177">
        <v>144</v>
      </c>
      <c r="E29" s="165">
        <v>263</v>
      </c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0" spans="1:16" s="184" customFormat="1" ht="21.75" customHeight="1">
      <c r="A30" s="10" t="s">
        <v>61</v>
      </c>
      <c r="B30" s="11" t="s">
        <v>251</v>
      </c>
      <c r="C30" s="176" t="s">
        <v>119</v>
      </c>
      <c r="D30" s="177">
        <v>288</v>
      </c>
      <c r="E30" s="165">
        <v>172</v>
      </c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</row>
    <row r="31" spans="1:16" s="184" customFormat="1" ht="21.75" customHeight="1">
      <c r="A31" s="10" t="s">
        <v>62</v>
      </c>
      <c r="B31" s="11" t="s">
        <v>266</v>
      </c>
      <c r="C31" s="176" t="s">
        <v>119</v>
      </c>
      <c r="D31" s="177">
        <v>72</v>
      </c>
      <c r="E31" s="165">
        <v>25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</row>
    <row r="32" spans="1:16" s="184" customFormat="1" ht="21.75" customHeight="1">
      <c r="A32" s="10" t="s">
        <v>63</v>
      </c>
      <c r="B32" s="11" t="s">
        <v>267</v>
      </c>
      <c r="C32" s="176" t="s">
        <v>119</v>
      </c>
      <c r="D32" s="177">
        <v>72</v>
      </c>
      <c r="E32" s="165">
        <v>0</v>
      </c>
      <c r="F32" s="167" t="s">
        <v>362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</row>
    <row r="33" spans="1:3" ht="23.25">
      <c r="A33" s="185"/>
      <c r="B33" s="174" t="s">
        <v>16</v>
      </c>
      <c r="C33" s="176"/>
    </row>
    <row r="34" spans="1:5" ht="23.25">
      <c r="A34" s="4" t="s">
        <v>64</v>
      </c>
      <c r="B34" s="15" t="s">
        <v>117</v>
      </c>
      <c r="C34" s="176" t="s">
        <v>119</v>
      </c>
      <c r="D34" s="177">
        <f>84*12</f>
        <v>1008</v>
      </c>
      <c r="E34" s="165">
        <v>1073</v>
      </c>
    </row>
    <row r="35" spans="1:16" s="184" customFormat="1" ht="23.25">
      <c r="A35" s="10" t="s">
        <v>65</v>
      </c>
      <c r="B35" s="11" t="s">
        <v>93</v>
      </c>
      <c r="C35" s="176" t="s">
        <v>119</v>
      </c>
      <c r="D35" s="177">
        <f>30*12</f>
        <v>360</v>
      </c>
      <c r="E35" s="165">
        <v>509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</row>
    <row r="36" spans="1:5" ht="21.75" customHeight="1">
      <c r="A36" s="10" t="s">
        <v>66</v>
      </c>
      <c r="B36" s="11" t="s">
        <v>18</v>
      </c>
      <c r="C36" s="176" t="s">
        <v>119</v>
      </c>
      <c r="D36" s="177">
        <f>64*12</f>
        <v>768</v>
      </c>
      <c r="E36" s="165">
        <v>1232</v>
      </c>
    </row>
    <row r="37" spans="1:5" ht="21.75" customHeight="1">
      <c r="A37" s="10" t="s">
        <v>67</v>
      </c>
      <c r="B37" s="11" t="s">
        <v>208</v>
      </c>
      <c r="C37" s="176" t="s">
        <v>119</v>
      </c>
      <c r="D37" s="177">
        <f>40*12</f>
        <v>480</v>
      </c>
      <c r="E37" s="165">
        <v>649</v>
      </c>
    </row>
    <row r="38" spans="1:5" ht="21.75" customHeight="1">
      <c r="A38" s="10" t="s">
        <v>68</v>
      </c>
      <c r="B38" s="11" t="s">
        <v>92</v>
      </c>
      <c r="C38" s="176" t="s">
        <v>119</v>
      </c>
      <c r="D38" s="177">
        <f>42*12</f>
        <v>504</v>
      </c>
      <c r="E38" s="165">
        <v>597</v>
      </c>
    </row>
    <row r="39" spans="1:5" ht="21.75" customHeight="1">
      <c r="A39" s="25" t="s">
        <v>69</v>
      </c>
      <c r="B39" s="23" t="s">
        <v>19</v>
      </c>
      <c r="C39" s="176" t="s">
        <v>119</v>
      </c>
      <c r="D39" s="177">
        <v>60</v>
      </c>
      <c r="E39" s="165">
        <v>444</v>
      </c>
    </row>
    <row r="40" spans="1:5" ht="23.25">
      <c r="A40" s="10" t="s">
        <v>70</v>
      </c>
      <c r="B40" s="11" t="s">
        <v>17</v>
      </c>
      <c r="C40" s="176" t="s">
        <v>119</v>
      </c>
      <c r="D40" s="177">
        <v>480</v>
      </c>
      <c r="E40" s="165">
        <v>595</v>
      </c>
    </row>
    <row r="41" spans="1:5" ht="23.25">
      <c r="A41" s="10" t="s">
        <v>71</v>
      </c>
      <c r="B41" s="11" t="s">
        <v>212</v>
      </c>
      <c r="C41" s="176" t="s">
        <v>119</v>
      </c>
      <c r="D41" s="177">
        <f>14*12</f>
        <v>168</v>
      </c>
      <c r="E41" s="165">
        <v>129</v>
      </c>
    </row>
    <row r="42" spans="1:5" ht="23.25">
      <c r="A42" s="10" t="s">
        <v>72</v>
      </c>
      <c r="B42" s="11" t="s">
        <v>116</v>
      </c>
      <c r="C42" s="176" t="s">
        <v>119</v>
      </c>
      <c r="D42" s="177">
        <f>32*12</f>
        <v>384</v>
      </c>
      <c r="E42" s="165">
        <v>448</v>
      </c>
    </row>
    <row r="43" spans="1:16" s="184" customFormat="1" ht="23.25">
      <c r="A43" s="10" t="s">
        <v>73</v>
      </c>
      <c r="B43" s="11" t="s">
        <v>102</v>
      </c>
      <c r="C43" s="176" t="s">
        <v>119</v>
      </c>
      <c r="D43" s="177">
        <v>0</v>
      </c>
      <c r="E43" s="165">
        <v>0</v>
      </c>
      <c r="F43" s="167" t="s">
        <v>365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</row>
    <row r="44" spans="1:5" ht="23.25">
      <c r="A44" s="10" t="s">
        <v>74</v>
      </c>
      <c r="B44" s="11" t="s">
        <v>20</v>
      </c>
      <c r="C44" s="176" t="s">
        <v>119</v>
      </c>
      <c r="D44" s="177">
        <v>180</v>
      </c>
      <c r="E44" s="165">
        <v>93</v>
      </c>
    </row>
    <row r="45" spans="1:5" s="178" customFormat="1" ht="23.25">
      <c r="A45" s="10" t="s">
        <v>75</v>
      </c>
      <c r="B45" s="11" t="s">
        <v>269</v>
      </c>
      <c r="C45" s="176" t="s">
        <v>119</v>
      </c>
      <c r="D45" s="177">
        <v>240</v>
      </c>
      <c r="E45" s="165">
        <v>286</v>
      </c>
    </row>
    <row r="46" spans="1:5" ht="23.25">
      <c r="A46" s="10" t="s">
        <v>76</v>
      </c>
      <c r="B46" s="11" t="s">
        <v>109</v>
      </c>
      <c r="C46" s="176" t="s">
        <v>119</v>
      </c>
      <c r="D46" s="177">
        <v>240</v>
      </c>
      <c r="E46" s="165">
        <v>275</v>
      </c>
    </row>
    <row r="47" spans="1:5" ht="23.25">
      <c r="A47" s="10" t="s">
        <v>77</v>
      </c>
      <c r="B47" s="11" t="s">
        <v>112</v>
      </c>
      <c r="C47" s="176" t="s">
        <v>119</v>
      </c>
      <c r="D47" s="177">
        <v>240</v>
      </c>
      <c r="E47" s="165">
        <v>399</v>
      </c>
    </row>
    <row r="48" spans="1:5" ht="23.25">
      <c r="A48" s="10" t="s">
        <v>78</v>
      </c>
      <c r="B48" s="11" t="s">
        <v>297</v>
      </c>
      <c r="C48" s="176" t="s">
        <v>119</v>
      </c>
      <c r="D48" s="177">
        <v>240</v>
      </c>
      <c r="E48" s="165">
        <v>253</v>
      </c>
    </row>
    <row r="49" spans="1:5" ht="23.25">
      <c r="A49" s="10" t="s">
        <v>79</v>
      </c>
      <c r="B49" s="11" t="s">
        <v>222</v>
      </c>
      <c r="C49" s="176" t="s">
        <v>119</v>
      </c>
      <c r="D49" s="177">
        <v>240</v>
      </c>
      <c r="E49" s="165">
        <v>261</v>
      </c>
    </row>
    <row r="50" spans="1:5" ht="23.25">
      <c r="A50" s="10" t="s">
        <v>80</v>
      </c>
      <c r="B50" s="11" t="s">
        <v>223</v>
      </c>
      <c r="C50" s="176" t="s">
        <v>119</v>
      </c>
      <c r="D50" s="177">
        <v>240</v>
      </c>
      <c r="E50" s="165">
        <v>339</v>
      </c>
    </row>
    <row r="51" spans="1:5" ht="23.25">
      <c r="A51" s="10" t="s">
        <v>81</v>
      </c>
      <c r="B51" s="11" t="s">
        <v>224</v>
      </c>
      <c r="C51" s="176" t="s">
        <v>119</v>
      </c>
      <c r="D51" s="177">
        <v>240</v>
      </c>
      <c r="E51" s="165">
        <v>287</v>
      </c>
    </row>
    <row r="52" spans="1:5" ht="23.25">
      <c r="A52" s="10" t="s">
        <v>82</v>
      </c>
      <c r="B52" s="11" t="s">
        <v>210</v>
      </c>
      <c r="C52" s="176" t="s">
        <v>119</v>
      </c>
      <c r="D52" s="177">
        <f>14*12</f>
        <v>168</v>
      </c>
      <c r="E52" s="165">
        <v>144</v>
      </c>
    </row>
    <row r="53" spans="1:5" ht="23.25">
      <c r="A53" s="10" t="s">
        <v>90</v>
      </c>
      <c r="B53" s="11" t="s">
        <v>225</v>
      </c>
      <c r="C53" s="176" t="s">
        <v>119</v>
      </c>
      <c r="D53" s="177">
        <v>240</v>
      </c>
      <c r="E53" s="165">
        <v>261</v>
      </c>
    </row>
    <row r="54" spans="1:5" ht="23.25">
      <c r="A54" s="10" t="s">
        <v>95</v>
      </c>
      <c r="B54" s="11" t="s">
        <v>226</v>
      </c>
      <c r="C54" s="176" t="s">
        <v>119</v>
      </c>
      <c r="D54" s="177">
        <v>120</v>
      </c>
      <c r="E54" s="165">
        <v>234</v>
      </c>
    </row>
    <row r="55" spans="1:5" ht="23.25">
      <c r="A55" s="10" t="s">
        <v>96</v>
      </c>
      <c r="B55" s="11" t="s">
        <v>227</v>
      </c>
      <c r="C55" s="176" t="s">
        <v>119</v>
      </c>
      <c r="D55" s="177">
        <v>120</v>
      </c>
      <c r="E55" s="165">
        <v>342</v>
      </c>
    </row>
    <row r="56" spans="1:16" s="184" customFormat="1" ht="23.25">
      <c r="A56" s="10" t="s">
        <v>97</v>
      </c>
      <c r="B56" s="11" t="s">
        <v>21</v>
      </c>
      <c r="C56" s="176" t="s">
        <v>119</v>
      </c>
      <c r="D56" s="177">
        <v>144</v>
      </c>
      <c r="E56" s="165">
        <v>129</v>
      </c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</row>
    <row r="57" spans="1:36" ht="23.25">
      <c r="A57" s="10" t="s">
        <v>99</v>
      </c>
      <c r="B57" s="11" t="s">
        <v>22</v>
      </c>
      <c r="C57" s="176" t="s">
        <v>119</v>
      </c>
      <c r="D57" s="177">
        <v>96</v>
      </c>
      <c r="E57" s="165">
        <v>16</v>
      </c>
      <c r="F57" s="187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s="188" customFormat="1" ht="23.25">
      <c r="A58" s="185"/>
      <c r="B58" s="39" t="s">
        <v>14</v>
      </c>
      <c r="C58" s="176"/>
      <c r="D58" s="175"/>
      <c r="E58" s="175"/>
      <c r="F58" s="187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63" ht="23.25">
      <c r="A59" s="4" t="s">
        <v>101</v>
      </c>
      <c r="B59" s="11" t="s">
        <v>113</v>
      </c>
      <c r="C59" s="176" t="s">
        <v>119</v>
      </c>
      <c r="D59" s="177">
        <v>1440</v>
      </c>
      <c r="E59" s="165">
        <v>2550</v>
      </c>
      <c r="F59" s="189"/>
      <c r="G59" s="189"/>
      <c r="H59" s="189"/>
      <c r="I59" s="189"/>
      <c r="J59" s="189"/>
      <c r="K59" s="190"/>
      <c r="L59" s="190"/>
      <c r="M59" s="190"/>
      <c r="N59" s="190"/>
      <c r="O59" s="190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</row>
    <row r="60" spans="1:6" ht="23.25">
      <c r="A60" s="4" t="s">
        <v>103</v>
      </c>
      <c r="B60" s="11" t="s">
        <v>15</v>
      </c>
      <c r="C60" s="176" t="s">
        <v>119</v>
      </c>
      <c r="D60" s="177">
        <v>3600</v>
      </c>
      <c r="E60" s="165">
        <v>4404</v>
      </c>
      <c r="F60" s="167" t="s">
        <v>369</v>
      </c>
    </row>
    <row r="61" spans="1:5" ht="23.25">
      <c r="A61" s="10" t="s">
        <v>114</v>
      </c>
      <c r="B61" s="11" t="s">
        <v>98</v>
      </c>
      <c r="C61" s="176" t="s">
        <v>119</v>
      </c>
      <c r="D61" s="177">
        <v>960</v>
      </c>
      <c r="E61" s="165">
        <v>1255</v>
      </c>
    </row>
    <row r="62" spans="1:5" ht="23.25">
      <c r="A62" s="10" t="s">
        <v>108</v>
      </c>
      <c r="B62" s="11" t="s">
        <v>118</v>
      </c>
      <c r="C62" s="176" t="s">
        <v>119</v>
      </c>
      <c r="D62" s="175">
        <v>720</v>
      </c>
      <c r="E62" s="165">
        <v>704</v>
      </c>
    </row>
    <row r="63" spans="1:5" ht="23.25">
      <c r="A63" s="10" t="s">
        <v>110</v>
      </c>
      <c r="B63" s="11" t="s">
        <v>153</v>
      </c>
      <c r="C63" s="176" t="s">
        <v>119</v>
      </c>
      <c r="D63" s="175">
        <v>60</v>
      </c>
      <c r="E63" s="165">
        <v>760</v>
      </c>
    </row>
    <row r="64" spans="1:5" ht="23.25">
      <c r="A64" s="10" t="s">
        <v>123</v>
      </c>
      <c r="B64" s="11" t="s">
        <v>156</v>
      </c>
      <c r="C64" s="176" t="s">
        <v>119</v>
      </c>
      <c r="D64" s="175">
        <f>27*12</f>
        <v>324</v>
      </c>
      <c r="E64" s="165">
        <v>596</v>
      </c>
    </row>
    <row r="65" spans="1:5" ht="23.25">
      <c r="A65" s="10" t="s">
        <v>125</v>
      </c>
      <c r="B65" s="11" t="s">
        <v>253</v>
      </c>
      <c r="C65" s="176" t="s">
        <v>119</v>
      </c>
      <c r="D65" s="186">
        <v>240</v>
      </c>
      <c r="E65" s="165">
        <v>738</v>
      </c>
    </row>
    <row r="66" spans="1:5" ht="23.25">
      <c r="A66" s="10" t="s">
        <v>127</v>
      </c>
      <c r="B66" s="11" t="s">
        <v>100</v>
      </c>
      <c r="C66" s="176" t="s">
        <v>119</v>
      </c>
      <c r="D66" s="175">
        <v>60</v>
      </c>
      <c r="E66" s="165">
        <v>302</v>
      </c>
    </row>
    <row r="67" spans="1:6" ht="23.25">
      <c r="A67" s="10" t="s">
        <v>128</v>
      </c>
      <c r="B67" s="11" t="s">
        <v>115</v>
      </c>
      <c r="C67" s="176" t="s">
        <v>119</v>
      </c>
      <c r="D67" s="175">
        <v>0</v>
      </c>
      <c r="E67" s="165">
        <v>33</v>
      </c>
      <c r="F67" s="167" t="s">
        <v>372</v>
      </c>
    </row>
    <row r="68" spans="1:5" ht="23.25">
      <c r="A68" s="10" t="s">
        <v>130</v>
      </c>
      <c r="B68" s="11" t="s">
        <v>30</v>
      </c>
      <c r="C68" s="176" t="s">
        <v>119</v>
      </c>
      <c r="D68" s="191">
        <v>144</v>
      </c>
      <c r="E68" s="165">
        <v>878</v>
      </c>
    </row>
    <row r="69" spans="1:5" ht="23.25">
      <c r="A69" s="10" t="s">
        <v>131</v>
      </c>
      <c r="B69" s="11" t="s">
        <v>161</v>
      </c>
      <c r="C69" s="176" t="s">
        <v>119</v>
      </c>
      <c r="D69" s="191">
        <v>60</v>
      </c>
      <c r="E69" s="165">
        <v>151</v>
      </c>
    </row>
    <row r="70" spans="1:5" ht="23.25">
      <c r="A70" s="10" t="s">
        <v>133</v>
      </c>
      <c r="B70" s="11" t="s">
        <v>163</v>
      </c>
      <c r="C70" s="176" t="s">
        <v>119</v>
      </c>
      <c r="D70" s="175">
        <v>60</v>
      </c>
      <c r="E70" s="165">
        <v>273</v>
      </c>
    </row>
    <row r="71" spans="1:5" ht="23.25">
      <c r="A71" s="4" t="s">
        <v>134</v>
      </c>
      <c r="B71" s="11" t="s">
        <v>132</v>
      </c>
      <c r="C71" s="176" t="s">
        <v>119</v>
      </c>
      <c r="D71" s="175">
        <v>12</v>
      </c>
      <c r="E71" s="165">
        <v>19</v>
      </c>
    </row>
    <row r="72" spans="1:5" ht="23.25">
      <c r="A72" s="10" t="s">
        <v>136</v>
      </c>
      <c r="B72" s="11" t="s">
        <v>124</v>
      </c>
      <c r="C72" s="176" t="s">
        <v>119</v>
      </c>
      <c r="D72" s="175">
        <v>12</v>
      </c>
      <c r="E72" s="165">
        <v>21</v>
      </c>
    </row>
    <row r="73" spans="1:5" ht="23.25">
      <c r="A73" s="10" t="s">
        <v>137</v>
      </c>
      <c r="B73" s="11" t="s">
        <v>366</v>
      </c>
      <c r="C73" s="176" t="s">
        <v>119</v>
      </c>
      <c r="D73" s="175">
        <v>0</v>
      </c>
      <c r="E73" s="165">
        <v>0</v>
      </c>
    </row>
    <row r="74" spans="1:5" ht="23.25">
      <c r="A74" s="10" t="s">
        <v>191</v>
      </c>
      <c r="B74" s="11" t="s">
        <v>367</v>
      </c>
      <c r="C74" s="176" t="s">
        <v>119</v>
      </c>
      <c r="D74" s="175">
        <v>24</v>
      </c>
      <c r="E74" s="165">
        <v>489</v>
      </c>
    </row>
    <row r="75" spans="1:5" ht="23.25">
      <c r="A75" s="27" t="s">
        <v>194</v>
      </c>
      <c r="B75" s="26" t="s">
        <v>368</v>
      </c>
      <c r="C75" s="176" t="s">
        <v>119</v>
      </c>
      <c r="D75" s="175">
        <v>24</v>
      </c>
      <c r="E75" s="165">
        <v>302</v>
      </c>
    </row>
    <row r="76" spans="1:5" ht="23.25">
      <c r="A76" s="10" t="s">
        <v>195</v>
      </c>
      <c r="B76" s="11" t="s">
        <v>173</v>
      </c>
      <c r="C76" s="176" t="s">
        <v>119</v>
      </c>
      <c r="D76" s="175">
        <f>22*12</f>
        <v>264</v>
      </c>
      <c r="E76" s="165">
        <v>239</v>
      </c>
    </row>
    <row r="77" spans="1:6" ht="23.25">
      <c r="A77" s="8" t="s">
        <v>214</v>
      </c>
      <c r="B77" s="11" t="s">
        <v>174</v>
      </c>
      <c r="C77" s="176" t="s">
        <v>119</v>
      </c>
      <c r="D77" s="175">
        <v>0</v>
      </c>
      <c r="E77" s="165">
        <v>3178</v>
      </c>
      <c r="F77" s="167" t="s">
        <v>369</v>
      </c>
    </row>
    <row r="78" spans="1:5" ht="23.25">
      <c r="A78" s="10" t="s">
        <v>219</v>
      </c>
      <c r="B78" s="11" t="s">
        <v>176</v>
      </c>
      <c r="C78" s="176" t="s">
        <v>119</v>
      </c>
      <c r="D78" s="175">
        <v>840</v>
      </c>
      <c r="E78" s="165">
        <v>875</v>
      </c>
    </row>
    <row r="79" spans="1:5" ht="23.25">
      <c r="A79" s="10" t="s">
        <v>228</v>
      </c>
      <c r="B79" s="11" t="s">
        <v>178</v>
      </c>
      <c r="C79" s="176" t="s">
        <v>119</v>
      </c>
      <c r="D79" s="175">
        <v>60</v>
      </c>
      <c r="E79" s="165">
        <v>67</v>
      </c>
    </row>
    <row r="80" spans="1:5" ht="23.25">
      <c r="A80" s="10" t="s">
        <v>229</v>
      </c>
      <c r="B80" s="11" t="s">
        <v>179</v>
      </c>
      <c r="C80" s="176" t="s">
        <v>119</v>
      </c>
      <c r="D80" s="175">
        <v>60</v>
      </c>
      <c r="E80" s="165">
        <v>29</v>
      </c>
    </row>
    <row r="81" spans="1:5" ht="23.25">
      <c r="A81" s="14" t="s">
        <v>230</v>
      </c>
      <c r="B81" s="11" t="s">
        <v>180</v>
      </c>
      <c r="C81" s="176" t="s">
        <v>119</v>
      </c>
      <c r="D81" s="175">
        <v>120</v>
      </c>
      <c r="E81" s="165">
        <v>40</v>
      </c>
    </row>
    <row r="82" spans="1:5" ht="23.25">
      <c r="A82" s="10" t="s">
        <v>231</v>
      </c>
      <c r="B82" s="11" t="s">
        <v>181</v>
      </c>
      <c r="C82" s="176" t="s">
        <v>119</v>
      </c>
      <c r="D82" s="175">
        <f>180*12</f>
        <v>2160</v>
      </c>
      <c r="E82" s="165">
        <v>2534</v>
      </c>
    </row>
    <row r="83" spans="1:5" ht="23.25">
      <c r="A83" s="10" t="s">
        <v>232</v>
      </c>
      <c r="B83" s="11" t="s">
        <v>182</v>
      </c>
      <c r="C83" s="176" t="s">
        <v>119</v>
      </c>
      <c r="D83" s="175">
        <v>720</v>
      </c>
      <c r="E83" s="165">
        <v>2134</v>
      </c>
    </row>
    <row r="84" spans="1:5" ht="23.25">
      <c r="A84" s="10" t="s">
        <v>233</v>
      </c>
      <c r="B84" s="11" t="s">
        <v>184</v>
      </c>
      <c r="C84" s="176" t="s">
        <v>119</v>
      </c>
      <c r="D84" s="175">
        <f>83*12</f>
        <v>996</v>
      </c>
      <c r="E84" s="165">
        <v>1797</v>
      </c>
    </row>
    <row r="85" spans="1:5" ht="23.25">
      <c r="A85" s="14" t="s">
        <v>234</v>
      </c>
      <c r="B85" s="11" t="s">
        <v>190</v>
      </c>
      <c r="C85" s="176" t="s">
        <v>119</v>
      </c>
      <c r="D85" s="175">
        <v>120</v>
      </c>
      <c r="E85" s="165">
        <v>216</v>
      </c>
    </row>
    <row r="86" spans="1:5" ht="23.25">
      <c r="A86" s="10" t="s">
        <v>235</v>
      </c>
      <c r="B86" s="11" t="s">
        <v>186</v>
      </c>
      <c r="C86" s="176" t="s">
        <v>119</v>
      </c>
      <c r="D86" s="175">
        <v>720</v>
      </c>
      <c r="E86" s="165">
        <v>927</v>
      </c>
    </row>
    <row r="87" spans="1:5" ht="23.25">
      <c r="A87" s="10" t="s">
        <v>236</v>
      </c>
      <c r="B87" s="11" t="s">
        <v>188</v>
      </c>
      <c r="C87" s="176" t="s">
        <v>119</v>
      </c>
      <c r="D87" s="175">
        <v>240</v>
      </c>
      <c r="E87" s="165">
        <v>260</v>
      </c>
    </row>
    <row r="88" spans="1:5" ht="23.25">
      <c r="A88" s="10" t="s">
        <v>237</v>
      </c>
      <c r="B88" s="11" t="s">
        <v>189</v>
      </c>
      <c r="C88" s="176" t="s">
        <v>119</v>
      </c>
      <c r="D88" s="175">
        <f>22*12</f>
        <v>264</v>
      </c>
      <c r="E88" s="165">
        <v>248</v>
      </c>
    </row>
    <row r="89" spans="1:5" ht="23.25">
      <c r="A89" s="10" t="s">
        <v>256</v>
      </c>
      <c r="B89" s="11" t="s">
        <v>192</v>
      </c>
      <c r="C89" s="176" t="s">
        <v>119</v>
      </c>
      <c r="D89" s="175">
        <v>240</v>
      </c>
      <c r="E89" s="165">
        <v>831</v>
      </c>
    </row>
    <row r="90" spans="1:5" ht="23.25">
      <c r="A90" s="10" t="s">
        <v>262</v>
      </c>
      <c r="B90" s="11" t="s">
        <v>196</v>
      </c>
      <c r="C90" s="176" t="s">
        <v>119</v>
      </c>
      <c r="D90" s="175">
        <v>240</v>
      </c>
      <c r="E90" s="165">
        <v>136</v>
      </c>
    </row>
    <row r="91" spans="1:5" ht="23.25">
      <c r="A91" s="10" t="s">
        <v>263</v>
      </c>
      <c r="B91" s="11" t="s">
        <v>373</v>
      </c>
      <c r="C91" s="176" t="s">
        <v>119</v>
      </c>
      <c r="D91" s="175">
        <f>32*12</f>
        <v>384</v>
      </c>
      <c r="E91" s="165">
        <f>247+129</f>
        <v>376</v>
      </c>
    </row>
    <row r="92" spans="1:5" ht="23.25">
      <c r="A92" s="14"/>
      <c r="B92" s="80" t="s">
        <v>218</v>
      </c>
      <c r="C92" s="176"/>
      <c r="E92" s="165"/>
    </row>
    <row r="93" spans="1:5" ht="23.25">
      <c r="A93" s="10" t="s">
        <v>286</v>
      </c>
      <c r="B93" s="11" t="s">
        <v>215</v>
      </c>
      <c r="C93" s="176" t="s">
        <v>119</v>
      </c>
      <c r="D93" s="175">
        <v>0</v>
      </c>
      <c r="E93" s="165">
        <v>23</v>
      </c>
    </row>
    <row r="94" spans="1:5" ht="23.25">
      <c r="A94" s="10" t="s">
        <v>287</v>
      </c>
      <c r="B94" s="11" t="s">
        <v>371</v>
      </c>
      <c r="C94" s="176" t="s">
        <v>119</v>
      </c>
      <c r="D94" s="175">
        <v>0</v>
      </c>
      <c r="E94" s="165">
        <v>309</v>
      </c>
    </row>
    <row r="95" spans="1:5" ht="23.25">
      <c r="A95" s="10" t="s">
        <v>290</v>
      </c>
      <c r="B95" s="11" t="s">
        <v>370</v>
      </c>
      <c r="C95" s="176" t="s">
        <v>119</v>
      </c>
      <c r="D95" s="175">
        <v>0</v>
      </c>
      <c r="E95" s="165">
        <v>594</v>
      </c>
    </row>
    <row r="96" spans="4:5" ht="23.25">
      <c r="D96" s="175">
        <f>SUM(D8:D95)</f>
        <v>28440</v>
      </c>
      <c r="E96" s="175">
        <f>SUM(E8:F95)</f>
        <v>46817</v>
      </c>
    </row>
  </sheetData>
  <mergeCells count="6">
    <mergeCell ref="F4:F5"/>
    <mergeCell ref="A1:E1"/>
    <mergeCell ref="A2:E2"/>
    <mergeCell ref="B4:B5"/>
    <mergeCell ref="D4:D5"/>
    <mergeCell ref="E4:E5"/>
  </mergeCells>
  <conditionalFormatting sqref="E8:E32 E34:E57 E59:E95">
    <cfRule type="cellIs" priority="1" dxfId="0" operator="greaterThanOrEqual" stopIfTrue="1">
      <formula>$D8</formula>
    </cfRule>
    <cfRule type="cellIs" priority="2" dxfId="1" operator="lessThan" stopIfTrue="1">
      <formula>$D8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</dc:creator>
  <cp:keywords/>
  <dc:description/>
  <cp:lastModifiedBy>Microsoft Windows</cp:lastModifiedBy>
  <cp:lastPrinted>2010-02-10T02:57:35Z</cp:lastPrinted>
  <dcterms:created xsi:type="dcterms:W3CDTF">2003-12-03T08:22:03Z</dcterms:created>
  <dcterms:modified xsi:type="dcterms:W3CDTF">2010-02-10T02:57:37Z</dcterms:modified>
  <cp:category/>
  <cp:version/>
  <cp:contentType/>
  <cp:contentStatus/>
</cp:coreProperties>
</file>